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sggym-my.sharepoint.com/personal/andr661h_msg-gym_dk/Documents/Dokumenter/1g sa/Samfundsøkonomi og beslutningsprocesser/"/>
    </mc:Choice>
  </mc:AlternateContent>
  <xr:revisionPtr revIDLastSave="29" documentId="8_{68F365D6-9AE8-4D46-8CDA-AC2D05C5870D}" xr6:coauthVersionLast="47" xr6:coauthVersionMax="47" xr10:uidLastSave="{63F56C08-D062-43E6-BB82-7E1A70CA6070}"/>
  <bookViews>
    <workbookView xWindow="-120" yWindow="-120" windowWidth="29040" windowHeight="15720" xr2:uid="{D7B6902F-52FA-4252-B86A-2C29864F897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D9" i="1"/>
  <c r="J5" i="1"/>
  <c r="B12" i="1" l="1"/>
  <c r="E12" i="1"/>
  <c r="G12" i="1" l="1"/>
  <c r="F12" i="1"/>
  <c r="H12" i="1"/>
  <c r="I12" i="1" l="1"/>
  <c r="D13" i="1"/>
  <c r="A13" i="1" l="1"/>
  <c r="C13" i="1" s="1"/>
  <c r="B13" i="1" s="1"/>
  <c r="E13" i="1"/>
  <c r="F13" i="1" l="1"/>
  <c r="D14" i="1" s="1"/>
  <c r="G13" i="1"/>
  <c r="H13" i="1"/>
  <c r="E14" i="1" l="1"/>
  <c r="A14" i="1"/>
  <c r="C14" i="1" s="1"/>
  <c r="B14" i="1" s="1"/>
  <c r="I13" i="1"/>
  <c r="H14" i="1" l="1"/>
  <c r="G14" i="1"/>
  <c r="F14" i="1"/>
  <c r="D15" i="1" s="1"/>
  <c r="A15" i="1" l="1"/>
  <c r="C15" i="1" s="1"/>
  <c r="B15" i="1" s="1"/>
  <c r="E15" i="1"/>
  <c r="I14" i="1"/>
  <c r="G15" i="1" l="1"/>
  <c r="F15" i="1"/>
  <c r="D16" i="1" s="1"/>
  <c r="H15" i="1"/>
  <c r="I15" i="1" l="1"/>
  <c r="E16" i="1"/>
  <c r="A16" i="1"/>
  <c r="C16" i="1" s="1"/>
  <c r="B16" i="1" s="1"/>
  <c r="F16" i="1" l="1"/>
  <c r="D17" i="1" s="1"/>
  <c r="H16" i="1"/>
  <c r="G16" i="1"/>
  <c r="E17" i="1" l="1"/>
  <c r="A17" i="1"/>
  <c r="C17" i="1" s="1"/>
  <c r="B17" i="1" s="1"/>
  <c r="I16" i="1"/>
  <c r="H17" i="1" l="1"/>
  <c r="G17" i="1"/>
  <c r="F17" i="1"/>
  <c r="D18" i="1" s="1"/>
  <c r="A18" i="1" l="1"/>
  <c r="C18" i="1" s="1"/>
  <c r="B18" i="1" s="1"/>
  <c r="E18" i="1"/>
  <c r="I17" i="1"/>
  <c r="H18" i="1" l="1"/>
  <c r="F18" i="1"/>
  <c r="D19" i="1" s="1"/>
  <c r="G18" i="1"/>
  <c r="E19" i="1" l="1"/>
  <c r="A19" i="1"/>
  <c r="C19" i="1" s="1"/>
  <c r="B19" i="1" s="1"/>
  <c r="I18" i="1"/>
  <c r="H19" i="1" l="1"/>
  <c r="G19" i="1"/>
  <c r="F19" i="1"/>
  <c r="D20" i="1" s="1"/>
  <c r="I19" i="1" l="1"/>
  <c r="A20" i="1"/>
  <c r="C20" i="1" s="1"/>
  <c r="B20" i="1" s="1"/>
  <c r="E20" i="1"/>
  <c r="G20" i="1" l="1"/>
  <c r="F20" i="1"/>
  <c r="D21" i="1" s="1"/>
  <c r="H20" i="1"/>
  <c r="I20" i="1" l="1"/>
  <c r="A21" i="1"/>
  <c r="C21" i="1" s="1"/>
  <c r="B21" i="1" s="1"/>
  <c r="E21" i="1"/>
  <c r="F21" i="1" l="1"/>
  <c r="D22" i="1" s="1"/>
  <c r="H21" i="1"/>
  <c r="G21" i="1"/>
  <c r="E22" i="1" l="1"/>
  <c r="A22" i="1"/>
  <c r="C22" i="1" s="1"/>
  <c r="B22" i="1" s="1"/>
  <c r="I21" i="1"/>
  <c r="H22" i="1" l="1"/>
  <c r="G22" i="1"/>
  <c r="F22" i="1"/>
  <c r="D23" i="1" s="1"/>
  <c r="E23" i="1" l="1"/>
  <c r="A23" i="1"/>
  <c r="C23" i="1" s="1"/>
  <c r="B23" i="1" s="1"/>
  <c r="I22" i="1"/>
  <c r="G23" i="1" l="1"/>
  <c r="F23" i="1"/>
  <c r="D24" i="1" s="1"/>
  <c r="H23" i="1"/>
  <c r="E24" i="1" l="1"/>
  <c r="A24" i="1"/>
  <c r="C24" i="1" s="1"/>
  <c r="B24" i="1" s="1"/>
  <c r="I23" i="1"/>
  <c r="F24" i="1" l="1"/>
  <c r="D25" i="1" s="1"/>
  <c r="H24" i="1"/>
  <c r="G24" i="1"/>
  <c r="I24" i="1" l="1"/>
  <c r="E25" i="1"/>
  <c r="A25" i="1"/>
  <c r="C25" i="1" s="1"/>
  <c r="B25" i="1" s="1"/>
  <c r="H25" i="1" l="1"/>
  <c r="G25" i="1"/>
  <c r="F25" i="1"/>
  <c r="D26" i="1" s="1"/>
  <c r="A26" i="1" l="1"/>
  <c r="C26" i="1" s="1"/>
  <c r="B26" i="1" s="1"/>
  <c r="E26" i="1"/>
  <c r="I25" i="1"/>
  <c r="H26" i="1" l="1"/>
  <c r="G26" i="1"/>
  <c r="F26" i="1"/>
  <c r="D27" i="1" s="1"/>
  <c r="E27" i="1" l="1"/>
  <c r="A27" i="1"/>
  <c r="C27" i="1" s="1"/>
  <c r="B27" i="1" s="1"/>
  <c r="I26" i="1"/>
  <c r="H27" i="1" l="1"/>
  <c r="G27" i="1"/>
  <c r="F27" i="1"/>
  <c r="D28" i="1" s="1"/>
  <c r="I27" i="1" l="1"/>
  <c r="A28" i="1"/>
  <c r="C28" i="1" s="1"/>
  <c r="B28" i="1" s="1"/>
  <c r="E28" i="1"/>
  <c r="G28" i="1" l="1"/>
  <c r="F28" i="1"/>
  <c r="D29" i="1" s="1"/>
  <c r="H28" i="1"/>
  <c r="A29" i="1" l="1"/>
  <c r="C29" i="1" s="1"/>
  <c r="B29" i="1" s="1"/>
  <c r="E29" i="1"/>
  <c r="I28" i="1"/>
  <c r="H29" i="1" l="1"/>
  <c r="F29" i="1"/>
  <c r="D30" i="1" s="1"/>
  <c r="G29" i="1"/>
  <c r="E30" i="1" l="1"/>
  <c r="A30" i="1"/>
  <c r="C30" i="1" s="1"/>
  <c r="B30" i="1" s="1"/>
  <c r="I29" i="1"/>
  <c r="H30" i="1" l="1"/>
  <c r="G30" i="1"/>
  <c r="F30" i="1"/>
  <c r="D31" i="1" s="1"/>
  <c r="A31" i="1" l="1"/>
  <c r="C31" i="1" s="1"/>
  <c r="B31" i="1" s="1"/>
  <c r="E31" i="1"/>
  <c r="I30" i="1"/>
  <c r="G31" i="1" l="1"/>
  <c r="F31" i="1"/>
  <c r="D32" i="1" s="1"/>
  <c r="H31" i="1"/>
  <c r="I31" i="1" l="1"/>
  <c r="E32" i="1"/>
  <c r="A32" i="1"/>
  <c r="C32" i="1" s="1"/>
  <c r="B32" i="1" s="1"/>
  <c r="H32" i="1" l="1"/>
  <c r="F32" i="1"/>
  <c r="D33" i="1" s="1"/>
  <c r="G32" i="1"/>
  <c r="I32" i="1" l="1"/>
  <c r="E33" i="1"/>
  <c r="A33" i="1"/>
  <c r="C33" i="1" s="1"/>
  <c r="B33" i="1" s="1"/>
  <c r="G33" i="1" l="1"/>
  <c r="H33" i="1"/>
  <c r="F33" i="1"/>
  <c r="D34" i="1" s="1"/>
  <c r="A34" i="1" l="1"/>
  <c r="C34" i="1" s="1"/>
  <c r="B34" i="1" s="1"/>
  <c r="E34" i="1"/>
  <c r="I33" i="1"/>
  <c r="F34" i="1" l="1"/>
  <c r="D35" i="1" s="1"/>
  <c r="H34" i="1"/>
  <c r="G34" i="1"/>
  <c r="I34" i="1" l="1"/>
  <c r="E35" i="1"/>
  <c r="A35" i="1"/>
  <c r="C35" i="1" s="1"/>
  <c r="B35" i="1" s="1"/>
  <c r="H35" i="1" l="1"/>
  <c r="G35" i="1"/>
  <c r="F35" i="1"/>
  <c r="D36" i="1" s="1"/>
  <c r="I35" i="1" l="1"/>
  <c r="A36" i="1"/>
  <c r="C36" i="1" s="1"/>
  <c r="B36" i="1" s="1"/>
  <c r="E36" i="1"/>
  <c r="G36" i="1" l="1"/>
  <c r="F36" i="1"/>
  <c r="D37" i="1" s="1"/>
  <c r="H36" i="1"/>
  <c r="A37" i="1" l="1"/>
  <c r="C37" i="1" s="1"/>
  <c r="B37" i="1" s="1"/>
  <c r="E37" i="1"/>
  <c r="I36" i="1"/>
  <c r="H37" i="1" l="1"/>
  <c r="F37" i="1"/>
  <c r="D38" i="1" s="1"/>
  <c r="G37" i="1"/>
  <c r="E38" i="1" l="1"/>
  <c r="A38" i="1"/>
  <c r="C38" i="1" s="1"/>
  <c r="B38" i="1" s="1"/>
  <c r="I37" i="1"/>
  <c r="H38" i="1" l="1"/>
  <c r="G38" i="1"/>
  <c r="F38" i="1"/>
  <c r="D39" i="1" s="1"/>
  <c r="A39" i="1" l="1"/>
  <c r="C39" i="1" s="1"/>
  <c r="B39" i="1" s="1"/>
  <c r="E39" i="1"/>
  <c r="I38" i="1"/>
  <c r="G39" i="1" l="1"/>
  <c r="F39" i="1"/>
  <c r="D40" i="1" s="1"/>
  <c r="H39" i="1"/>
  <c r="E40" i="1" l="1"/>
  <c r="A40" i="1"/>
  <c r="C40" i="1" s="1"/>
  <c r="B40" i="1" s="1"/>
  <c r="I39" i="1"/>
  <c r="H40" i="1" l="1"/>
  <c r="F40" i="1"/>
  <c r="D41" i="1" s="1"/>
  <c r="G40" i="1"/>
  <c r="I40" i="1" l="1"/>
  <c r="E41" i="1"/>
  <c r="A41" i="1"/>
  <c r="C41" i="1" s="1"/>
  <c r="B41" i="1" s="1"/>
  <c r="G41" i="1" l="1"/>
  <c r="F41" i="1"/>
  <c r="D42" i="1" s="1"/>
  <c r="H41" i="1"/>
  <c r="I41" i="1" l="1"/>
  <c r="A42" i="1"/>
  <c r="C42" i="1" s="1"/>
  <c r="B42" i="1" s="1"/>
  <c r="E42" i="1"/>
  <c r="F42" i="1" l="1"/>
  <c r="D43" i="1" s="1"/>
  <c r="H42" i="1"/>
  <c r="G42" i="1"/>
  <c r="I42" i="1" l="1"/>
  <c r="E43" i="1"/>
  <c r="A43" i="1"/>
  <c r="C43" i="1" s="1"/>
  <c r="B43" i="1" s="1"/>
  <c r="H43" i="1" l="1"/>
  <c r="G43" i="1"/>
  <c r="F43" i="1"/>
  <c r="D44" i="1" s="1"/>
  <c r="I43" i="1" l="1"/>
  <c r="A44" i="1"/>
  <c r="C44" i="1" s="1"/>
  <c r="B44" i="1" s="1"/>
  <c r="E44" i="1"/>
  <c r="G44" i="1" l="1"/>
  <c r="F44" i="1"/>
  <c r="D45" i="1" s="1"/>
  <c r="H44" i="1"/>
  <c r="A45" i="1" l="1"/>
  <c r="C45" i="1" s="1"/>
  <c r="B45" i="1" s="1"/>
  <c r="E45" i="1"/>
  <c r="I44" i="1"/>
  <c r="H45" i="1" l="1"/>
  <c r="F45" i="1"/>
  <c r="D46" i="1" s="1"/>
  <c r="G45" i="1"/>
  <c r="E46" i="1" l="1"/>
  <c r="A46" i="1"/>
  <c r="C46" i="1" s="1"/>
  <c r="B46" i="1" s="1"/>
  <c r="I45" i="1"/>
  <c r="H46" i="1" l="1"/>
  <c r="G46" i="1"/>
  <c r="F46" i="1"/>
  <c r="D47" i="1" s="1"/>
  <c r="I46" i="1" l="1"/>
  <c r="A47" i="1"/>
  <c r="C47" i="1" s="1"/>
  <c r="B47" i="1" s="1"/>
  <c r="E47" i="1"/>
  <c r="G47" i="1" l="1"/>
  <c r="F47" i="1"/>
  <c r="D48" i="1" s="1"/>
  <c r="H47" i="1"/>
  <c r="E48" i="1" l="1"/>
  <c r="A48" i="1"/>
  <c r="C48" i="1" s="1"/>
  <c r="B48" i="1" s="1"/>
  <c r="I47" i="1"/>
  <c r="H48" i="1" l="1"/>
  <c r="F48" i="1"/>
  <c r="D49" i="1" s="1"/>
  <c r="G48" i="1"/>
  <c r="I48" i="1" l="1"/>
  <c r="E49" i="1"/>
  <c r="A49" i="1"/>
  <c r="C49" i="1" s="1"/>
  <c r="B49" i="1" s="1"/>
  <c r="G49" i="1" l="1"/>
  <c r="H49" i="1"/>
  <c r="F49" i="1"/>
  <c r="D50" i="1" s="1"/>
  <c r="I49" i="1" l="1"/>
  <c r="A50" i="1"/>
  <c r="C50" i="1" s="1"/>
  <c r="B50" i="1" s="1"/>
  <c r="E50" i="1"/>
  <c r="F50" i="1" l="1"/>
  <c r="D51" i="1" s="1"/>
  <c r="H50" i="1"/>
  <c r="G50" i="1"/>
  <c r="I50" i="1" l="1"/>
  <c r="E51" i="1"/>
  <c r="A51" i="1"/>
  <c r="C51" i="1" s="1"/>
  <c r="B51" i="1" s="1"/>
  <c r="H51" i="1" l="1"/>
  <c r="G51" i="1"/>
  <c r="F51" i="1"/>
  <c r="D52" i="1" s="1"/>
  <c r="A52" i="1" l="1"/>
  <c r="C52" i="1" s="1"/>
  <c r="B52" i="1" s="1"/>
  <c r="E52" i="1"/>
  <c r="I51" i="1"/>
  <c r="G52" i="1" l="1"/>
  <c r="F52" i="1"/>
  <c r="D53" i="1" s="1"/>
  <c r="H52" i="1"/>
  <c r="A53" i="1" l="1"/>
  <c r="C53" i="1" s="1"/>
  <c r="B53" i="1" s="1"/>
  <c r="E53" i="1"/>
  <c r="I52" i="1"/>
  <c r="H53" i="1" l="1"/>
  <c r="F53" i="1"/>
  <c r="D54" i="1" s="1"/>
  <c r="G53" i="1"/>
  <c r="E54" i="1" l="1"/>
  <c r="A54" i="1"/>
  <c r="C54" i="1" s="1"/>
  <c r="B54" i="1" s="1"/>
  <c r="I53" i="1"/>
  <c r="H54" i="1" l="1"/>
  <c r="G54" i="1"/>
  <c r="F54" i="1"/>
  <c r="D55" i="1" s="1"/>
  <c r="I54" i="1" l="1"/>
  <c r="A55" i="1"/>
  <c r="C55" i="1" s="1"/>
  <c r="B55" i="1" s="1"/>
  <c r="E55" i="1"/>
  <c r="G55" i="1" l="1"/>
  <c r="F55" i="1"/>
  <c r="D56" i="1" s="1"/>
  <c r="H55" i="1"/>
  <c r="E56" i="1" l="1"/>
  <c r="A56" i="1"/>
  <c r="C56" i="1" s="1"/>
  <c r="B56" i="1" s="1"/>
  <c r="I55" i="1"/>
  <c r="H56" i="1" l="1"/>
  <c r="F56" i="1"/>
  <c r="D57" i="1" s="1"/>
  <c r="G56" i="1"/>
  <c r="I56" i="1" l="1"/>
  <c r="E57" i="1"/>
  <c r="A57" i="1"/>
  <c r="C57" i="1" s="1"/>
  <c r="B57" i="1" s="1"/>
  <c r="G57" i="1" l="1"/>
  <c r="H57" i="1"/>
  <c r="F57" i="1"/>
  <c r="D58" i="1" s="1"/>
  <c r="A58" i="1" l="1"/>
  <c r="C58" i="1" s="1"/>
  <c r="B58" i="1" s="1"/>
  <c r="E58" i="1"/>
  <c r="I57" i="1"/>
  <c r="F58" i="1" l="1"/>
  <c r="D59" i="1" s="1"/>
  <c r="H58" i="1"/>
  <c r="G58" i="1"/>
  <c r="I58" i="1" l="1"/>
  <c r="E59" i="1"/>
  <c r="A59" i="1"/>
  <c r="C59" i="1" s="1"/>
  <c r="B59" i="1" s="1"/>
  <c r="H59" i="1" l="1"/>
  <c r="G59" i="1"/>
  <c r="F59" i="1"/>
  <c r="D60" i="1" s="1"/>
  <c r="A60" i="1" l="1"/>
  <c r="C60" i="1" s="1"/>
  <c r="B60" i="1" s="1"/>
  <c r="E60" i="1"/>
  <c r="I59" i="1"/>
  <c r="G60" i="1" l="1"/>
  <c r="F60" i="1"/>
  <c r="D61" i="1" s="1"/>
  <c r="H60" i="1"/>
  <c r="A61" i="1" l="1"/>
  <c r="C61" i="1" s="1"/>
  <c r="B61" i="1" s="1"/>
  <c r="E61" i="1"/>
  <c r="I60" i="1"/>
  <c r="H61" i="1" l="1"/>
  <c r="F61" i="1"/>
  <c r="D62" i="1" s="1"/>
  <c r="G61" i="1"/>
  <c r="E62" i="1" l="1"/>
  <c r="A62" i="1"/>
  <c r="C62" i="1" s="1"/>
  <c r="B62" i="1" s="1"/>
  <c r="I61" i="1"/>
  <c r="H62" i="1" l="1"/>
  <c r="G62" i="1"/>
  <c r="F62" i="1"/>
  <c r="D63" i="1" s="1"/>
  <c r="A63" i="1" l="1"/>
  <c r="C63" i="1" s="1"/>
  <c r="B63" i="1" s="1"/>
  <c r="E63" i="1"/>
  <c r="I62" i="1"/>
  <c r="G63" i="1" l="1"/>
  <c r="F63" i="1"/>
  <c r="D64" i="1" s="1"/>
  <c r="H63" i="1"/>
  <c r="E64" i="1" l="1"/>
  <c r="A64" i="1"/>
  <c r="C64" i="1" s="1"/>
  <c r="B64" i="1" s="1"/>
  <c r="I63" i="1"/>
  <c r="H64" i="1" l="1"/>
  <c r="F64" i="1"/>
  <c r="D65" i="1" s="1"/>
  <c r="G64" i="1"/>
  <c r="I64" i="1" l="1"/>
  <c r="E65" i="1"/>
  <c r="A65" i="1"/>
  <c r="C65" i="1" s="1"/>
  <c r="B65" i="1" s="1"/>
  <c r="G65" i="1" l="1"/>
  <c r="H65" i="1"/>
  <c r="F65" i="1"/>
  <c r="D66" i="1" s="1"/>
  <c r="A66" i="1" l="1"/>
  <c r="C66" i="1" s="1"/>
  <c r="B66" i="1" s="1"/>
  <c r="E66" i="1"/>
  <c r="I65" i="1"/>
  <c r="F66" i="1" l="1"/>
  <c r="D67" i="1" s="1"/>
  <c r="H66" i="1"/>
  <c r="G66" i="1"/>
  <c r="I66" i="1" l="1"/>
  <c r="E67" i="1"/>
  <c r="A67" i="1"/>
  <c r="C67" i="1" s="1"/>
  <c r="B67" i="1" s="1"/>
  <c r="H67" i="1" l="1"/>
  <c r="G67" i="1"/>
  <c r="F67" i="1"/>
  <c r="D68" i="1" s="1"/>
  <c r="A68" i="1" l="1"/>
  <c r="C68" i="1" s="1"/>
  <c r="B68" i="1" s="1"/>
  <c r="E68" i="1"/>
  <c r="I67" i="1"/>
  <c r="G68" i="1" l="1"/>
  <c r="F68" i="1"/>
  <c r="D69" i="1" s="1"/>
  <c r="H68" i="1"/>
  <c r="A69" i="1" l="1"/>
  <c r="C69" i="1" s="1"/>
  <c r="B69" i="1" s="1"/>
  <c r="E69" i="1"/>
  <c r="I68" i="1"/>
  <c r="H69" i="1" l="1"/>
  <c r="F69" i="1"/>
  <c r="D70" i="1" s="1"/>
  <c r="G69" i="1"/>
  <c r="E70" i="1" l="1"/>
  <c r="A70" i="1"/>
  <c r="C70" i="1" s="1"/>
  <c r="B70" i="1" s="1"/>
  <c r="I69" i="1"/>
  <c r="H70" i="1" l="1"/>
  <c r="G70" i="1"/>
  <c r="F70" i="1"/>
  <c r="D71" i="1" s="1"/>
  <c r="A71" i="1" l="1"/>
  <c r="C71" i="1" s="1"/>
  <c r="B71" i="1" s="1"/>
  <c r="E71" i="1"/>
  <c r="I70" i="1"/>
  <c r="G71" i="1" l="1"/>
  <c r="F71" i="1"/>
  <c r="I71" i="1" s="1"/>
  <c r="H71" i="1"/>
  <c r="J4" i="1"/>
  <c r="J9" i="1" s="1"/>
  <c r="J7" i="1" l="1"/>
  <c r="J8" i="1" s="1"/>
</calcChain>
</file>

<file path=xl/sharedStrings.xml><?xml version="1.0" encoding="utf-8"?>
<sst xmlns="http://schemas.openxmlformats.org/spreadsheetml/2006/main" count="21" uniqueCount="21">
  <si>
    <t xml:space="preserve">   (Max 30 år ved 4 terminer og 10 år ved 12 terminer årligt)</t>
  </si>
  <si>
    <t>Termin</t>
  </si>
  <si>
    <t>År</t>
  </si>
  <si>
    <t>Restgæld</t>
  </si>
  <si>
    <t>Rente</t>
  </si>
  <si>
    <t>Afdrag</t>
  </si>
  <si>
    <t>Ydelse</t>
  </si>
  <si>
    <t>akk. Rente</t>
  </si>
  <si>
    <t>akk. Afdrag</t>
  </si>
  <si>
    <t>Hvor meget vi låner</t>
  </si>
  <si>
    <t>Antal gange om året vi betaler tilbage på lånet</t>
  </si>
  <si>
    <t>Antal år før lånet skal være tilbagebetalt</t>
  </si>
  <si>
    <t>Hvor meget skal vi betale tilbage pr. gang</t>
  </si>
  <si>
    <t>Årlig rente i pct. af det lånte beløb</t>
  </si>
  <si>
    <t>Hvor stor en andel af det samlede beløb kommer til at være renter</t>
  </si>
  <si>
    <t>Rente: Prisen på penge - og konsekvenserne på langt sigt</t>
  </si>
  <si>
    <t xml:space="preserve">Renterne er </t>
  </si>
  <si>
    <t xml:space="preserve">gange beløbet vi har lånt </t>
  </si>
  <si>
    <t>Hvad det koster os at låne pengene (kumulerede renter)</t>
  </si>
  <si>
    <t>Det vi lånte</t>
  </si>
  <si>
    <t>Hvor meget kommer vi til at betale tilbage alt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</si>
</sst>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.&quot;_-;\-* #,##0.00\ &quot;kr.&quot;_-;_-* &quot;-&quot;??\ &quot;kr.&quot;_-;_-@_-"/>
    <numFmt numFmtId="164" formatCode="#,##0.0"/>
    <numFmt numFmtId="165" formatCode="_(&quot;kr&quot;\ * #,##0.00_);_(&quot;kr&quot;\ * \(#,##0.00\);_(&quot;kr&quot;\ * &quot;-&quot;??_);_(@_)"/>
    <numFmt numFmtId="166" formatCode="0.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0" borderId="0" xfId="0" applyFont="1"/>
    <xf numFmtId="4" fontId="0" fillId="0" borderId="0" xfId="0" applyNumberFormat="1"/>
    <xf numFmtId="0" fontId="4" fillId="0" borderId="0" xfId="2" applyFont="1" applyBorder="1" applyAlignment="1" applyProtection="1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3" fontId="0" fillId="3" borderId="3" xfId="0" applyNumberFormat="1" applyFill="1" applyBorder="1" applyProtection="1">
      <protection locked="0"/>
    </xf>
    <xf numFmtId="0" fontId="0" fillId="2" borderId="6" xfId="0" applyFill="1" applyBorder="1"/>
    <xf numFmtId="10" fontId="0" fillId="3" borderId="3" xfId="0" applyNumberFormat="1" applyFill="1" applyBorder="1" applyProtection="1">
      <protection locked="0"/>
    </xf>
    <xf numFmtId="2" fontId="0" fillId="2" borderId="5" xfId="0" applyNumberFormat="1" applyFill="1" applyBorder="1"/>
    <xf numFmtId="164" fontId="0" fillId="3" borderId="3" xfId="0" applyNumberFormat="1" applyFill="1" applyBorder="1" applyProtection="1">
      <protection locked="0"/>
    </xf>
    <xf numFmtId="4" fontId="5" fillId="0" borderId="0" xfId="0" applyNumberFormat="1" applyFont="1"/>
    <xf numFmtId="165" fontId="6" fillId="2" borderId="9" xfId="0" applyNumberFormat="1" applyFont="1" applyFill="1" applyBorder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4" fontId="0" fillId="3" borderId="3" xfId="0" applyNumberFormat="1" applyFill="1" applyBorder="1" applyProtection="1">
      <protection locked="0"/>
    </xf>
    <xf numFmtId="44" fontId="0" fillId="4" borderId="5" xfId="0" applyNumberFormat="1" applyFill="1" applyBorder="1"/>
    <xf numFmtId="44" fontId="0" fillId="4" borderId="7" xfId="0" applyNumberFormat="1" applyFill="1" applyBorder="1"/>
    <xf numFmtId="44" fontId="6" fillId="4" borderId="8" xfId="0" applyNumberFormat="1" applyFont="1" applyFill="1" applyBorder="1"/>
    <xf numFmtId="166" fontId="0" fillId="2" borderId="7" xfId="1" applyNumberFormat="1" applyFont="1" applyFill="1" applyBorder="1"/>
    <xf numFmtId="2" fontId="0" fillId="4" borderId="7" xfId="0" applyNumberFormat="1" applyFill="1" applyBorder="1"/>
  </cellXfs>
  <cellStyles count="3">
    <cellStyle name="Link" xfId="2" builtinId="8"/>
    <cellStyle name="Normal" xfId="0" builtinId="0"/>
    <cellStyle name="Procent" xfId="1" builtin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2DDC9-9D69-4E97-943C-7A256345A903}">
  <dimension ref="A1:K71"/>
  <sheetViews>
    <sheetView tabSelected="1" workbookViewId="0">
      <selection activeCell="D8" sqref="D8"/>
    </sheetView>
  </sheetViews>
  <sheetFormatPr defaultRowHeight="15" x14ac:dyDescent="0.25"/>
  <cols>
    <col min="1" max="1" width="41.85546875" bestFit="1" customWidth="1"/>
    <col min="2" max="3" width="3" bestFit="1" customWidth="1"/>
    <col min="4" max="4" width="16" bestFit="1" customWidth="1"/>
    <col min="5" max="5" width="26.140625" customWidth="1"/>
    <col min="6" max="6" width="9.140625" bestFit="1" customWidth="1"/>
    <col min="7" max="7" width="10.140625" bestFit="1" customWidth="1"/>
    <col min="8" max="8" width="11.7109375" bestFit="1" customWidth="1"/>
    <col min="9" max="9" width="59.5703125" bestFit="1" customWidth="1"/>
    <col min="10" max="10" width="16" bestFit="1" customWidth="1"/>
    <col min="11" max="11" width="23.28515625" bestFit="1" customWidth="1"/>
  </cols>
  <sheetData>
    <row r="1" spans="1:11" ht="18" x14ac:dyDescent="0.25">
      <c r="A1" s="1" t="s">
        <v>15</v>
      </c>
      <c r="B1" s="2"/>
      <c r="C1" s="2"/>
      <c r="D1" s="2"/>
      <c r="E1" s="2"/>
      <c r="F1" s="2"/>
    </row>
    <row r="2" spans="1:11" x14ac:dyDescent="0.25">
      <c r="B2" s="2"/>
      <c r="C2" s="2"/>
      <c r="D2" s="2"/>
      <c r="E2" s="2"/>
      <c r="F2" s="2"/>
      <c r="I2" s="3"/>
    </row>
    <row r="3" spans="1:11" x14ac:dyDescent="0.25">
      <c r="B3" s="2"/>
      <c r="C3" s="2"/>
      <c r="D3" s="2"/>
      <c r="E3" s="2"/>
      <c r="F3" s="2"/>
      <c r="I3" s="4"/>
      <c r="J3" s="5"/>
    </row>
    <row r="4" spans="1:11" x14ac:dyDescent="0.25">
      <c r="A4" t="s">
        <v>9</v>
      </c>
      <c r="B4" s="2"/>
      <c r="C4" s="2"/>
      <c r="D4" s="16">
        <v>96000</v>
      </c>
      <c r="E4" s="2"/>
      <c r="F4" s="2"/>
      <c r="I4" s="6" t="s">
        <v>18</v>
      </c>
      <c r="J4" s="17">
        <f>SUMIF(E12:E131,"&gt;" &amp; 0,E12:E131)</f>
        <v>47150.836418673207</v>
      </c>
    </row>
    <row r="5" spans="1:11" x14ac:dyDescent="0.25">
      <c r="A5" t="s">
        <v>10</v>
      </c>
      <c r="B5" s="2"/>
      <c r="C5" s="2"/>
      <c r="D5" s="7">
        <v>12</v>
      </c>
      <c r="E5" s="2"/>
      <c r="F5" s="2"/>
      <c r="I5" s="8" t="s">
        <v>19</v>
      </c>
      <c r="J5" s="18">
        <f>D4</f>
        <v>96000</v>
      </c>
    </row>
    <row r="6" spans="1:11" x14ac:dyDescent="0.25">
      <c r="A6" t="s">
        <v>13</v>
      </c>
      <c r="B6" s="2"/>
      <c r="C6" s="2"/>
      <c r="D6" s="9">
        <v>0.17</v>
      </c>
      <c r="E6" s="2"/>
      <c r="F6" s="2"/>
      <c r="I6" s="6"/>
      <c r="J6" s="10"/>
    </row>
    <row r="7" spans="1:11" ht="15.75" thickBot="1" x14ac:dyDescent="0.3">
      <c r="A7" t="s">
        <v>11</v>
      </c>
      <c r="B7" s="2"/>
      <c r="C7" s="2"/>
      <c r="D7" s="11">
        <v>5</v>
      </c>
      <c r="E7" s="12" t="s">
        <v>0</v>
      </c>
      <c r="F7" s="2"/>
      <c r="I7" s="6" t="s">
        <v>20</v>
      </c>
      <c r="J7" s="19">
        <f>J4+J5</f>
        <v>143150.83641867322</v>
      </c>
    </row>
    <row r="8" spans="1:11" ht="15.75" thickTop="1" x14ac:dyDescent="0.25">
      <c r="B8" s="2"/>
      <c r="C8" s="2"/>
      <c r="D8" s="2"/>
      <c r="E8" s="2"/>
      <c r="F8" s="2"/>
      <c r="I8" s="8" t="s">
        <v>14</v>
      </c>
      <c r="J8" s="20">
        <f>J4/J7</f>
        <v>0.32937870010602777</v>
      </c>
    </row>
    <row r="9" spans="1:11" ht="15.75" thickBot="1" x14ac:dyDescent="0.3">
      <c r="A9" t="s">
        <v>12</v>
      </c>
      <c r="B9" s="2"/>
      <c r="C9" s="2"/>
      <c r="D9" s="13">
        <f>PMT(D6/D5,D7*D5,-D4)</f>
        <v>2385.8472736445538</v>
      </c>
      <c r="E9" s="2"/>
      <c r="F9" s="2"/>
      <c r="I9" s="6" t="s">
        <v>16</v>
      </c>
      <c r="J9" s="21">
        <f>J4/J5</f>
        <v>0.49115454602784592</v>
      </c>
      <c r="K9" s="6" t="s">
        <v>17</v>
      </c>
    </row>
    <row r="10" spans="1:11" ht="15.75" thickTop="1" x14ac:dyDescent="0.25">
      <c r="B10" s="2"/>
      <c r="C10" s="2"/>
      <c r="D10" s="2"/>
      <c r="E10" s="2"/>
      <c r="F10" s="2"/>
    </row>
    <row r="11" spans="1:11" x14ac:dyDescent="0.25">
      <c r="A11" s="14" t="s">
        <v>1</v>
      </c>
      <c r="B11" s="14" t="s">
        <v>2</v>
      </c>
      <c r="C11" s="14"/>
      <c r="D11" s="15" t="s">
        <v>3</v>
      </c>
      <c r="E11" s="15" t="s">
        <v>4</v>
      </c>
      <c r="F11" s="15" t="s">
        <v>5</v>
      </c>
      <c r="G11" s="15" t="s">
        <v>6</v>
      </c>
      <c r="H11" s="15" t="s">
        <v>7</v>
      </c>
      <c r="I11" s="14" t="s">
        <v>8</v>
      </c>
      <c r="J11" s="14"/>
    </row>
    <row r="12" spans="1:11" x14ac:dyDescent="0.25">
      <c r="A12">
        <v>1</v>
      </c>
      <c r="B12">
        <f t="shared" ref="B12:B51" si="0">IF(D12&lt;0,"A",C12)</f>
        <v>0</v>
      </c>
      <c r="C12">
        <f t="shared" ref="C12:C71" si="1">ROUNDDOWN(A12/$D$5,0)</f>
        <v>0</v>
      </c>
      <c r="D12" s="2">
        <f>D4</f>
        <v>96000</v>
      </c>
      <c r="E12" s="2">
        <f t="shared" ref="E12:E71" si="2">D12*$D$6/$D$5</f>
        <v>1360.0000000000002</v>
      </c>
      <c r="F12" s="2">
        <f>IF(E12&lt;0,0,$D$9-E12)</f>
        <v>1025.8472736445535</v>
      </c>
      <c r="G12" s="2">
        <f>IF(E12&lt;0,0,$D$9)</f>
        <v>2385.8472736445538</v>
      </c>
      <c r="H12" s="2">
        <f>IF(E12&lt;0,0,E12)</f>
        <v>1360.0000000000002</v>
      </c>
      <c r="I12" s="2">
        <f>F12</f>
        <v>1025.8472736445535</v>
      </c>
    </row>
    <row r="13" spans="1:11" x14ac:dyDescent="0.25">
      <c r="A13">
        <f t="shared" ref="A13:A51" si="3">IF(D13&lt;0,"A",A12+1)</f>
        <v>2</v>
      </c>
      <c r="B13">
        <f t="shared" si="0"/>
        <v>0</v>
      </c>
      <c r="C13">
        <f t="shared" si="1"/>
        <v>0</v>
      </c>
      <c r="D13" s="2">
        <f>D12-F12</f>
        <v>94974.152726355445</v>
      </c>
      <c r="E13" s="2">
        <f t="shared" si="2"/>
        <v>1345.4671636233688</v>
      </c>
      <c r="F13" s="2">
        <f t="shared" ref="F13:F71" si="4">IF(E13&lt;0,0,$D$9-E13)</f>
        <v>1040.3801100211849</v>
      </c>
      <c r="G13" s="2">
        <f t="shared" ref="G13:G71" si="5">IF(E13&lt;0,0,$D$9)</f>
        <v>2385.8472736445538</v>
      </c>
      <c r="H13" s="2">
        <f>IF(E13&lt;0,0,E13+H12)</f>
        <v>2705.4671636233688</v>
      </c>
      <c r="I13" s="2">
        <f>IF(E13&gt;0,F13+I12,0)</f>
        <v>2066.2273836657387</v>
      </c>
    </row>
    <row r="14" spans="1:11" x14ac:dyDescent="0.25">
      <c r="A14">
        <f t="shared" si="3"/>
        <v>3</v>
      </c>
      <c r="B14">
        <f t="shared" si="0"/>
        <v>0</v>
      </c>
      <c r="C14">
        <f t="shared" si="1"/>
        <v>0</v>
      </c>
      <c r="D14" s="2">
        <f t="shared" ref="D14:D71" si="6">D13-F13</f>
        <v>93933.77261633426</v>
      </c>
      <c r="E14" s="2">
        <f t="shared" si="2"/>
        <v>1330.7284453980687</v>
      </c>
      <c r="F14" s="2">
        <f t="shared" si="4"/>
        <v>1055.118828246485</v>
      </c>
      <c r="G14" s="2">
        <f t="shared" si="5"/>
        <v>2385.8472736445538</v>
      </c>
      <c r="H14" s="2">
        <f t="shared" ref="H14:H71" si="7">IF(E14&lt;0,0,E14+H13)</f>
        <v>4036.1956090214376</v>
      </c>
      <c r="I14" s="2">
        <f t="shared" ref="I14:I71" si="8">IF(E14&gt;0,F14+I13,0)</f>
        <v>3121.3462119122237</v>
      </c>
    </row>
    <row r="15" spans="1:11" x14ac:dyDescent="0.25">
      <c r="A15">
        <f t="shared" si="3"/>
        <v>4</v>
      </c>
      <c r="B15">
        <f t="shared" si="0"/>
        <v>0</v>
      </c>
      <c r="C15">
        <f t="shared" si="1"/>
        <v>0</v>
      </c>
      <c r="D15" s="2">
        <f t="shared" si="6"/>
        <v>92878.653788087773</v>
      </c>
      <c r="E15" s="2">
        <f t="shared" si="2"/>
        <v>1315.7809286645768</v>
      </c>
      <c r="F15" s="2">
        <f t="shared" si="4"/>
        <v>1070.066344979977</v>
      </c>
      <c r="G15" s="2">
        <f t="shared" si="5"/>
        <v>2385.8472736445538</v>
      </c>
      <c r="H15" s="2">
        <f t="shared" si="7"/>
        <v>5351.9765376860141</v>
      </c>
      <c r="I15" s="2">
        <f t="shared" si="8"/>
        <v>4191.4125568922009</v>
      </c>
    </row>
    <row r="16" spans="1:11" x14ac:dyDescent="0.25">
      <c r="A16">
        <f t="shared" si="3"/>
        <v>5</v>
      </c>
      <c r="B16">
        <f t="shared" si="0"/>
        <v>0</v>
      </c>
      <c r="C16">
        <f t="shared" si="1"/>
        <v>0</v>
      </c>
      <c r="D16" s="2">
        <f t="shared" si="6"/>
        <v>91808.587443107797</v>
      </c>
      <c r="E16" s="2">
        <f t="shared" si="2"/>
        <v>1300.6216554440273</v>
      </c>
      <c r="F16" s="2">
        <f t="shared" si="4"/>
        <v>1085.2256182005265</v>
      </c>
      <c r="G16" s="2">
        <f t="shared" si="5"/>
        <v>2385.8472736445538</v>
      </c>
      <c r="H16" s="2">
        <f t="shared" si="7"/>
        <v>6652.5981931300412</v>
      </c>
      <c r="I16" s="2">
        <f t="shared" si="8"/>
        <v>5276.6381750927276</v>
      </c>
    </row>
    <row r="17" spans="1:9" x14ac:dyDescent="0.25">
      <c r="A17">
        <f t="shared" si="3"/>
        <v>6</v>
      </c>
      <c r="B17">
        <f t="shared" si="0"/>
        <v>0</v>
      </c>
      <c r="C17">
        <f t="shared" si="1"/>
        <v>0</v>
      </c>
      <c r="D17" s="2">
        <f t="shared" si="6"/>
        <v>90723.361824907275</v>
      </c>
      <c r="E17" s="2">
        <f t="shared" si="2"/>
        <v>1285.2476258528532</v>
      </c>
      <c r="F17" s="2">
        <f t="shared" si="4"/>
        <v>1100.5996477917006</v>
      </c>
      <c r="G17" s="2">
        <f t="shared" si="5"/>
        <v>2385.8472736445538</v>
      </c>
      <c r="H17" s="2">
        <f t="shared" si="7"/>
        <v>7937.8458189828943</v>
      </c>
      <c r="I17" s="2">
        <f t="shared" si="8"/>
        <v>6377.2378228844282</v>
      </c>
    </row>
    <row r="18" spans="1:9" x14ac:dyDescent="0.25">
      <c r="A18">
        <f t="shared" si="3"/>
        <v>7</v>
      </c>
      <c r="B18">
        <f t="shared" si="0"/>
        <v>0</v>
      </c>
      <c r="C18">
        <f t="shared" si="1"/>
        <v>0</v>
      </c>
      <c r="D18" s="2">
        <f t="shared" si="6"/>
        <v>89622.762177115568</v>
      </c>
      <c r="E18" s="2">
        <f t="shared" si="2"/>
        <v>1269.6557975091373</v>
      </c>
      <c r="F18" s="2">
        <f t="shared" si="4"/>
        <v>1116.1914761354165</v>
      </c>
      <c r="G18" s="2">
        <f t="shared" si="5"/>
        <v>2385.8472736445538</v>
      </c>
      <c r="H18" s="2">
        <f t="shared" si="7"/>
        <v>9207.5016164920307</v>
      </c>
      <c r="I18" s="2">
        <f t="shared" si="8"/>
        <v>7493.4292990198446</v>
      </c>
    </row>
    <row r="19" spans="1:9" x14ac:dyDescent="0.25">
      <c r="A19">
        <f t="shared" si="3"/>
        <v>8</v>
      </c>
      <c r="B19">
        <f t="shared" si="0"/>
        <v>0</v>
      </c>
      <c r="C19">
        <f t="shared" si="1"/>
        <v>0</v>
      </c>
      <c r="D19" s="2">
        <f t="shared" si="6"/>
        <v>88506.570700980155</v>
      </c>
      <c r="E19" s="2">
        <f t="shared" si="2"/>
        <v>1253.8430849305523</v>
      </c>
      <c r="F19" s="2">
        <f t="shared" si="4"/>
        <v>1132.0041887140014</v>
      </c>
      <c r="G19" s="2">
        <f t="shared" si="5"/>
        <v>2385.8472736445538</v>
      </c>
      <c r="H19" s="2">
        <f t="shared" si="7"/>
        <v>10461.344701422582</v>
      </c>
      <c r="I19" s="2">
        <f t="shared" si="8"/>
        <v>8625.4334877338461</v>
      </c>
    </row>
    <row r="20" spans="1:9" x14ac:dyDescent="0.25">
      <c r="A20">
        <f t="shared" si="3"/>
        <v>9</v>
      </c>
      <c r="B20">
        <f t="shared" si="0"/>
        <v>0</v>
      </c>
      <c r="C20">
        <f t="shared" si="1"/>
        <v>0</v>
      </c>
      <c r="D20" s="2">
        <f t="shared" si="6"/>
        <v>87374.566512266159</v>
      </c>
      <c r="E20" s="2">
        <f t="shared" si="2"/>
        <v>1237.8063589237706</v>
      </c>
      <c r="F20" s="2">
        <f t="shared" si="4"/>
        <v>1148.0409147207831</v>
      </c>
      <c r="G20" s="2">
        <f t="shared" si="5"/>
        <v>2385.8472736445538</v>
      </c>
      <c r="H20" s="2">
        <f t="shared" si="7"/>
        <v>11699.151060346352</v>
      </c>
      <c r="I20" s="2">
        <f t="shared" si="8"/>
        <v>9773.4744024546289</v>
      </c>
    </row>
    <row r="21" spans="1:9" x14ac:dyDescent="0.25">
      <c r="A21">
        <f t="shared" si="3"/>
        <v>10</v>
      </c>
      <c r="B21">
        <f t="shared" si="0"/>
        <v>0</v>
      </c>
      <c r="C21">
        <f t="shared" si="1"/>
        <v>0</v>
      </c>
      <c r="D21" s="2">
        <f t="shared" si="6"/>
        <v>86226.525597545377</v>
      </c>
      <c r="E21" s="2">
        <f t="shared" si="2"/>
        <v>1221.5424459652263</v>
      </c>
      <c r="F21" s="2">
        <f t="shared" si="4"/>
        <v>1164.3048276793274</v>
      </c>
      <c r="G21" s="2">
        <f t="shared" si="5"/>
        <v>2385.8472736445538</v>
      </c>
      <c r="H21" s="2">
        <f t="shared" si="7"/>
        <v>12920.693506311578</v>
      </c>
      <c r="I21" s="2">
        <f t="shared" si="8"/>
        <v>10937.779230133956</v>
      </c>
    </row>
    <row r="22" spans="1:9" x14ac:dyDescent="0.25">
      <c r="A22">
        <f t="shared" si="3"/>
        <v>11</v>
      </c>
      <c r="B22">
        <f t="shared" si="0"/>
        <v>0</v>
      </c>
      <c r="C22">
        <f t="shared" si="1"/>
        <v>0</v>
      </c>
      <c r="D22" s="2">
        <f t="shared" si="6"/>
        <v>85062.22076986605</v>
      </c>
      <c r="E22" s="2">
        <f t="shared" si="2"/>
        <v>1205.0481275731024</v>
      </c>
      <c r="F22" s="2">
        <f t="shared" si="4"/>
        <v>1180.7991460714513</v>
      </c>
      <c r="G22" s="2">
        <f t="shared" si="5"/>
        <v>2385.8472736445538</v>
      </c>
      <c r="H22" s="2">
        <f t="shared" si="7"/>
        <v>14125.74163388468</v>
      </c>
      <c r="I22" s="2">
        <f t="shared" si="8"/>
        <v>12118.578376205407</v>
      </c>
    </row>
    <row r="23" spans="1:9" x14ac:dyDescent="0.25">
      <c r="A23">
        <f t="shared" si="3"/>
        <v>12</v>
      </c>
      <c r="B23">
        <f t="shared" si="0"/>
        <v>1</v>
      </c>
      <c r="C23">
        <f t="shared" si="1"/>
        <v>1</v>
      </c>
      <c r="D23" s="2">
        <f t="shared" si="6"/>
        <v>83881.421623794595</v>
      </c>
      <c r="E23" s="2">
        <f t="shared" si="2"/>
        <v>1188.3201396704235</v>
      </c>
      <c r="F23" s="2">
        <f t="shared" si="4"/>
        <v>1197.5271339741303</v>
      </c>
      <c r="G23" s="2">
        <f t="shared" si="5"/>
        <v>2385.8472736445538</v>
      </c>
      <c r="H23" s="2">
        <f t="shared" si="7"/>
        <v>15314.061773555102</v>
      </c>
      <c r="I23" s="2">
        <f t="shared" si="8"/>
        <v>13316.105510179537</v>
      </c>
    </row>
    <row r="24" spans="1:9" x14ac:dyDescent="0.25">
      <c r="A24">
        <f t="shared" si="3"/>
        <v>13</v>
      </c>
      <c r="B24">
        <f t="shared" si="0"/>
        <v>1</v>
      </c>
      <c r="C24">
        <f t="shared" si="1"/>
        <v>1</v>
      </c>
      <c r="D24" s="2">
        <f t="shared" si="6"/>
        <v>82683.894489820465</v>
      </c>
      <c r="E24" s="2">
        <f t="shared" si="2"/>
        <v>1171.3551719391232</v>
      </c>
      <c r="F24" s="2">
        <f t="shared" si="4"/>
        <v>1214.4921017054305</v>
      </c>
      <c r="G24" s="2">
        <f t="shared" si="5"/>
        <v>2385.8472736445538</v>
      </c>
      <c r="H24" s="2">
        <f t="shared" si="7"/>
        <v>16485.416945494224</v>
      </c>
      <c r="I24" s="2">
        <f t="shared" si="8"/>
        <v>14530.597611884969</v>
      </c>
    </row>
    <row r="25" spans="1:9" x14ac:dyDescent="0.25">
      <c r="A25">
        <f t="shared" si="3"/>
        <v>14</v>
      </c>
      <c r="B25">
        <f t="shared" si="0"/>
        <v>1</v>
      </c>
      <c r="C25">
        <f t="shared" si="1"/>
        <v>1</v>
      </c>
      <c r="D25" s="2">
        <f t="shared" si="6"/>
        <v>81469.402388115035</v>
      </c>
      <c r="E25" s="2">
        <f t="shared" si="2"/>
        <v>1154.1498671649631</v>
      </c>
      <c r="F25" s="2">
        <f t="shared" si="4"/>
        <v>1231.6974064795907</v>
      </c>
      <c r="G25" s="2">
        <f t="shared" si="5"/>
        <v>2385.8472736445538</v>
      </c>
      <c r="H25" s="2">
        <f t="shared" si="7"/>
        <v>17639.566812659188</v>
      </c>
      <c r="I25" s="2">
        <f t="shared" si="8"/>
        <v>15762.295018364559</v>
      </c>
    </row>
    <row r="26" spans="1:9" x14ac:dyDescent="0.25">
      <c r="A26">
        <f t="shared" si="3"/>
        <v>15</v>
      </c>
      <c r="B26">
        <f t="shared" si="0"/>
        <v>1</v>
      </c>
      <c r="C26">
        <f t="shared" si="1"/>
        <v>1</v>
      </c>
      <c r="D26" s="2">
        <f t="shared" si="6"/>
        <v>80237.704981635441</v>
      </c>
      <c r="E26" s="2">
        <f t="shared" si="2"/>
        <v>1136.7008205731688</v>
      </c>
      <c r="F26" s="2">
        <f t="shared" si="4"/>
        <v>1249.1464530713849</v>
      </c>
      <c r="G26" s="2">
        <f t="shared" si="5"/>
        <v>2385.8472736445538</v>
      </c>
      <c r="H26" s="2">
        <f t="shared" si="7"/>
        <v>18776.267633232357</v>
      </c>
      <c r="I26" s="2">
        <f t="shared" si="8"/>
        <v>17011.441471435945</v>
      </c>
    </row>
    <row r="27" spans="1:9" x14ac:dyDescent="0.25">
      <c r="A27">
        <f t="shared" si="3"/>
        <v>16</v>
      </c>
      <c r="B27">
        <f t="shared" si="0"/>
        <v>1</v>
      </c>
      <c r="C27">
        <f t="shared" si="1"/>
        <v>1</v>
      </c>
      <c r="D27" s="2">
        <f t="shared" si="6"/>
        <v>78988.558528564055</v>
      </c>
      <c r="E27" s="2">
        <f t="shared" si="2"/>
        <v>1119.0045791546574</v>
      </c>
      <c r="F27" s="2">
        <f t="shared" si="4"/>
        <v>1266.8426944898963</v>
      </c>
      <c r="G27" s="2">
        <f t="shared" si="5"/>
        <v>2385.8472736445538</v>
      </c>
      <c r="H27" s="2">
        <f t="shared" si="7"/>
        <v>19895.272212387015</v>
      </c>
      <c r="I27" s="2">
        <f t="shared" si="8"/>
        <v>18278.284165925841</v>
      </c>
    </row>
    <row r="28" spans="1:9" x14ac:dyDescent="0.25">
      <c r="A28">
        <f t="shared" si="3"/>
        <v>17</v>
      </c>
      <c r="B28">
        <f t="shared" si="0"/>
        <v>1</v>
      </c>
      <c r="C28">
        <f t="shared" si="1"/>
        <v>1</v>
      </c>
      <c r="D28" s="2">
        <f t="shared" si="6"/>
        <v>77721.715834074159</v>
      </c>
      <c r="E28" s="2">
        <f t="shared" si="2"/>
        <v>1101.0576409827174</v>
      </c>
      <c r="F28" s="2">
        <f t="shared" si="4"/>
        <v>1284.7896326618363</v>
      </c>
      <c r="G28" s="2">
        <f t="shared" si="5"/>
        <v>2385.8472736445538</v>
      </c>
      <c r="H28" s="2">
        <f t="shared" si="7"/>
        <v>20996.329853369734</v>
      </c>
      <c r="I28" s="2">
        <f t="shared" si="8"/>
        <v>19563.073798587677</v>
      </c>
    </row>
    <row r="29" spans="1:9" x14ac:dyDescent="0.25">
      <c r="A29">
        <f t="shared" si="3"/>
        <v>18</v>
      </c>
      <c r="B29">
        <f t="shared" si="0"/>
        <v>1</v>
      </c>
      <c r="C29">
        <f t="shared" si="1"/>
        <v>1</v>
      </c>
      <c r="D29" s="2">
        <f t="shared" si="6"/>
        <v>76436.926201412323</v>
      </c>
      <c r="E29" s="2">
        <f t="shared" si="2"/>
        <v>1082.8564545200081</v>
      </c>
      <c r="F29" s="2">
        <f t="shared" si="4"/>
        <v>1302.9908191245456</v>
      </c>
      <c r="G29" s="2">
        <f t="shared" si="5"/>
        <v>2385.8472736445538</v>
      </c>
      <c r="H29" s="2">
        <f t="shared" si="7"/>
        <v>22079.186307889744</v>
      </c>
      <c r="I29" s="2">
        <f t="shared" si="8"/>
        <v>20866.064617712222</v>
      </c>
    </row>
    <row r="30" spans="1:9" x14ac:dyDescent="0.25">
      <c r="A30">
        <f t="shared" si="3"/>
        <v>19</v>
      </c>
      <c r="B30">
        <f t="shared" si="0"/>
        <v>1</v>
      </c>
      <c r="C30">
        <f t="shared" si="1"/>
        <v>1</v>
      </c>
      <c r="D30" s="2">
        <f t="shared" si="6"/>
        <v>75133.935382287775</v>
      </c>
      <c r="E30" s="2">
        <f t="shared" si="2"/>
        <v>1064.3974179157435</v>
      </c>
      <c r="F30" s="2">
        <f t="shared" si="4"/>
        <v>1321.4498557288102</v>
      </c>
      <c r="G30" s="2">
        <f t="shared" si="5"/>
        <v>2385.8472736445538</v>
      </c>
      <c r="H30" s="2">
        <f t="shared" si="7"/>
        <v>23143.583725805489</v>
      </c>
      <c r="I30" s="2">
        <f t="shared" si="8"/>
        <v>22187.514473441031</v>
      </c>
    </row>
    <row r="31" spans="1:9" x14ac:dyDescent="0.25">
      <c r="A31">
        <f t="shared" si="3"/>
        <v>20</v>
      </c>
      <c r="B31">
        <f t="shared" si="0"/>
        <v>1</v>
      </c>
      <c r="C31">
        <f t="shared" si="1"/>
        <v>1</v>
      </c>
      <c r="D31" s="2">
        <f t="shared" si="6"/>
        <v>73812.485526558958</v>
      </c>
      <c r="E31" s="2">
        <f t="shared" si="2"/>
        <v>1045.6768782929187</v>
      </c>
      <c r="F31" s="2">
        <f t="shared" si="4"/>
        <v>1340.1703953516351</v>
      </c>
      <c r="G31" s="2">
        <f t="shared" si="5"/>
        <v>2385.8472736445538</v>
      </c>
      <c r="H31" s="2">
        <f t="shared" si="7"/>
        <v>24189.260604098406</v>
      </c>
      <c r="I31" s="2">
        <f t="shared" si="8"/>
        <v>23527.684868792665</v>
      </c>
    </row>
    <row r="32" spans="1:9" x14ac:dyDescent="0.25">
      <c r="A32">
        <f t="shared" si="3"/>
        <v>21</v>
      </c>
      <c r="B32">
        <f t="shared" si="0"/>
        <v>1</v>
      </c>
      <c r="C32">
        <f t="shared" si="1"/>
        <v>1</v>
      </c>
      <c r="D32" s="2">
        <f t="shared" si="6"/>
        <v>72472.315131207317</v>
      </c>
      <c r="E32" s="2">
        <f t="shared" si="2"/>
        <v>1026.691131025437</v>
      </c>
      <c r="F32" s="2">
        <f t="shared" si="4"/>
        <v>1359.1561426191167</v>
      </c>
      <c r="G32" s="2">
        <f t="shared" si="5"/>
        <v>2385.8472736445538</v>
      </c>
      <c r="H32" s="2">
        <f t="shared" si="7"/>
        <v>25215.951735123843</v>
      </c>
      <c r="I32" s="2">
        <f t="shared" si="8"/>
        <v>24886.841011411783</v>
      </c>
    </row>
    <row r="33" spans="1:9" x14ac:dyDescent="0.25">
      <c r="A33">
        <f t="shared" si="3"/>
        <v>22</v>
      </c>
      <c r="B33">
        <f t="shared" si="0"/>
        <v>1</v>
      </c>
      <c r="C33">
        <f t="shared" si="1"/>
        <v>1</v>
      </c>
      <c r="D33" s="2">
        <f t="shared" si="6"/>
        <v>71113.158988588199</v>
      </c>
      <c r="E33" s="2">
        <f t="shared" si="2"/>
        <v>1007.4364190049996</v>
      </c>
      <c r="F33" s="2">
        <f t="shared" si="4"/>
        <v>1378.4108546395541</v>
      </c>
      <c r="G33" s="2">
        <f t="shared" si="5"/>
        <v>2385.8472736445538</v>
      </c>
      <c r="H33" s="2">
        <f t="shared" si="7"/>
        <v>26223.388154128843</v>
      </c>
      <c r="I33" s="2">
        <f t="shared" si="8"/>
        <v>26265.251866051338</v>
      </c>
    </row>
    <row r="34" spans="1:9" x14ac:dyDescent="0.25">
      <c r="A34">
        <f t="shared" si="3"/>
        <v>23</v>
      </c>
      <c r="B34">
        <f t="shared" si="0"/>
        <v>1</v>
      </c>
      <c r="C34">
        <f t="shared" si="1"/>
        <v>1</v>
      </c>
      <c r="D34" s="2">
        <f t="shared" si="6"/>
        <v>69734.74813394864</v>
      </c>
      <c r="E34" s="2">
        <f t="shared" si="2"/>
        <v>987.90893189760584</v>
      </c>
      <c r="F34" s="2">
        <f t="shared" si="4"/>
        <v>1397.938341746948</v>
      </c>
      <c r="G34" s="2">
        <f t="shared" si="5"/>
        <v>2385.8472736445538</v>
      </c>
      <c r="H34" s="2">
        <f t="shared" si="7"/>
        <v>27211.29708602645</v>
      </c>
      <c r="I34" s="2">
        <f t="shared" si="8"/>
        <v>27663.190207798285</v>
      </c>
    </row>
    <row r="35" spans="1:9" x14ac:dyDescent="0.25">
      <c r="A35">
        <f t="shared" si="3"/>
        <v>24</v>
      </c>
      <c r="B35">
        <f t="shared" si="0"/>
        <v>2</v>
      </c>
      <c r="C35">
        <f t="shared" si="1"/>
        <v>2</v>
      </c>
      <c r="D35" s="2">
        <f t="shared" si="6"/>
        <v>68336.80979220169</v>
      </c>
      <c r="E35" s="2">
        <f t="shared" si="2"/>
        <v>968.1048053895239</v>
      </c>
      <c r="F35" s="2">
        <f t="shared" si="4"/>
        <v>1417.74246825503</v>
      </c>
      <c r="G35" s="2">
        <f t="shared" si="5"/>
        <v>2385.8472736445538</v>
      </c>
      <c r="H35" s="2">
        <f t="shared" si="7"/>
        <v>28179.401891415975</v>
      </c>
      <c r="I35" s="2">
        <f t="shared" si="8"/>
        <v>29080.932676053315</v>
      </c>
    </row>
    <row r="36" spans="1:9" x14ac:dyDescent="0.25">
      <c r="A36">
        <f t="shared" si="3"/>
        <v>25</v>
      </c>
      <c r="B36">
        <f t="shared" si="0"/>
        <v>2</v>
      </c>
      <c r="C36">
        <f t="shared" si="1"/>
        <v>2</v>
      </c>
      <c r="D36" s="2">
        <f t="shared" si="6"/>
        <v>66919.067323946656</v>
      </c>
      <c r="E36" s="2">
        <f t="shared" si="2"/>
        <v>948.02012042257775</v>
      </c>
      <c r="F36" s="2">
        <f t="shared" si="4"/>
        <v>1437.827153221976</v>
      </c>
      <c r="G36" s="2">
        <f t="shared" si="5"/>
        <v>2385.8472736445538</v>
      </c>
      <c r="H36" s="2">
        <f t="shared" si="7"/>
        <v>29127.422011838553</v>
      </c>
      <c r="I36" s="2">
        <f t="shared" si="8"/>
        <v>30518.759829275292</v>
      </c>
    </row>
    <row r="37" spans="1:9" x14ac:dyDescent="0.25">
      <c r="A37">
        <f t="shared" si="3"/>
        <v>26</v>
      </c>
      <c r="B37">
        <f t="shared" si="0"/>
        <v>2</v>
      </c>
      <c r="C37">
        <f t="shared" si="1"/>
        <v>2</v>
      </c>
      <c r="D37" s="2">
        <f t="shared" si="6"/>
        <v>65481.240170724683</v>
      </c>
      <c r="E37" s="2">
        <f t="shared" si="2"/>
        <v>927.6509024185998</v>
      </c>
      <c r="F37" s="2">
        <f t="shared" si="4"/>
        <v>1458.196371225954</v>
      </c>
      <c r="G37" s="2">
        <f t="shared" si="5"/>
        <v>2385.8472736445538</v>
      </c>
      <c r="H37" s="2">
        <f t="shared" si="7"/>
        <v>30055.072914257151</v>
      </c>
      <c r="I37" s="2">
        <f t="shared" si="8"/>
        <v>31976.956200501245</v>
      </c>
    </row>
    <row r="38" spans="1:9" x14ac:dyDescent="0.25">
      <c r="A38">
        <f t="shared" si="3"/>
        <v>27</v>
      </c>
      <c r="B38">
        <f t="shared" si="0"/>
        <v>2</v>
      </c>
      <c r="C38">
        <f t="shared" si="1"/>
        <v>2</v>
      </c>
      <c r="D38" s="2">
        <f t="shared" si="6"/>
        <v>64023.04379949873</v>
      </c>
      <c r="E38" s="2">
        <f t="shared" si="2"/>
        <v>906.99312049289881</v>
      </c>
      <c r="F38" s="2">
        <f t="shared" si="4"/>
        <v>1478.8541531516548</v>
      </c>
      <c r="G38" s="2">
        <f t="shared" si="5"/>
        <v>2385.8472736445538</v>
      </c>
      <c r="H38" s="2">
        <f t="shared" si="7"/>
        <v>30962.066034750049</v>
      </c>
      <c r="I38" s="2">
        <f t="shared" si="8"/>
        <v>33455.810353652902</v>
      </c>
    </row>
    <row r="39" spans="1:9" x14ac:dyDescent="0.25">
      <c r="A39">
        <f t="shared" si="3"/>
        <v>28</v>
      </c>
      <c r="B39">
        <f t="shared" si="0"/>
        <v>2</v>
      </c>
      <c r="C39">
        <f t="shared" si="1"/>
        <v>2</v>
      </c>
      <c r="D39" s="2">
        <f t="shared" si="6"/>
        <v>62544.189646347077</v>
      </c>
      <c r="E39" s="2">
        <f t="shared" si="2"/>
        <v>886.04268665658367</v>
      </c>
      <c r="F39" s="2">
        <f t="shared" si="4"/>
        <v>1499.8045869879702</v>
      </c>
      <c r="G39" s="2">
        <f t="shared" si="5"/>
        <v>2385.8472736445538</v>
      </c>
      <c r="H39" s="2">
        <f t="shared" si="7"/>
        <v>31848.108721406632</v>
      </c>
      <c r="I39" s="2">
        <f t="shared" si="8"/>
        <v>34955.614940640873</v>
      </c>
    </row>
    <row r="40" spans="1:9" x14ac:dyDescent="0.25">
      <c r="A40">
        <f t="shared" si="3"/>
        <v>29</v>
      </c>
      <c r="B40">
        <f t="shared" si="0"/>
        <v>2</v>
      </c>
      <c r="C40">
        <f t="shared" si="1"/>
        <v>2</v>
      </c>
      <c r="D40" s="2">
        <f t="shared" si="6"/>
        <v>61044.385059359105</v>
      </c>
      <c r="E40" s="2">
        <f t="shared" si="2"/>
        <v>864.79545500758741</v>
      </c>
      <c r="F40" s="2">
        <f t="shared" si="4"/>
        <v>1521.0518186369663</v>
      </c>
      <c r="G40" s="2">
        <f t="shared" si="5"/>
        <v>2385.8472736445538</v>
      </c>
      <c r="H40" s="2">
        <f t="shared" si="7"/>
        <v>32712.90417641422</v>
      </c>
      <c r="I40" s="2">
        <f t="shared" si="8"/>
        <v>36476.666759277839</v>
      </c>
    </row>
    <row r="41" spans="1:9" x14ac:dyDescent="0.25">
      <c r="A41">
        <f t="shared" si="3"/>
        <v>30</v>
      </c>
      <c r="B41">
        <f t="shared" si="0"/>
        <v>2</v>
      </c>
      <c r="C41">
        <f t="shared" si="1"/>
        <v>2</v>
      </c>
      <c r="D41" s="2">
        <f t="shared" si="6"/>
        <v>59523.333240722139</v>
      </c>
      <c r="E41" s="2">
        <f t="shared" si="2"/>
        <v>843.24722091023034</v>
      </c>
      <c r="F41" s="2">
        <f t="shared" si="4"/>
        <v>1542.6000527343235</v>
      </c>
      <c r="G41" s="2">
        <f t="shared" si="5"/>
        <v>2385.8472736445538</v>
      </c>
      <c r="H41" s="2">
        <f t="shared" si="7"/>
        <v>33556.151397324451</v>
      </c>
      <c r="I41" s="2">
        <f t="shared" si="8"/>
        <v>38019.26681201216</v>
      </c>
    </row>
    <row r="42" spans="1:9" x14ac:dyDescent="0.25">
      <c r="A42">
        <f t="shared" si="3"/>
        <v>31</v>
      </c>
      <c r="B42">
        <f t="shared" si="0"/>
        <v>2</v>
      </c>
      <c r="C42">
        <f t="shared" si="1"/>
        <v>2</v>
      </c>
      <c r="D42" s="2">
        <f t="shared" si="6"/>
        <v>57980.733187987818</v>
      </c>
      <c r="E42" s="2">
        <f t="shared" si="2"/>
        <v>821.39372016316076</v>
      </c>
      <c r="F42" s="2">
        <f t="shared" si="4"/>
        <v>1564.4535534813931</v>
      </c>
      <c r="G42" s="2">
        <f t="shared" si="5"/>
        <v>2385.8472736445538</v>
      </c>
      <c r="H42" s="2">
        <f t="shared" si="7"/>
        <v>34377.545117487614</v>
      </c>
      <c r="I42" s="2">
        <f t="shared" si="8"/>
        <v>39583.720365493551</v>
      </c>
    </row>
    <row r="43" spans="1:9" x14ac:dyDescent="0.25">
      <c r="A43">
        <f t="shared" si="3"/>
        <v>32</v>
      </c>
      <c r="B43">
        <f t="shared" si="0"/>
        <v>2</v>
      </c>
      <c r="C43">
        <f t="shared" si="1"/>
        <v>2</v>
      </c>
      <c r="D43" s="2">
        <f t="shared" si="6"/>
        <v>56416.279634506427</v>
      </c>
      <c r="E43" s="2">
        <f t="shared" si="2"/>
        <v>799.23062815550782</v>
      </c>
      <c r="F43" s="2">
        <f t="shared" si="4"/>
        <v>1586.6166454890458</v>
      </c>
      <c r="G43" s="2">
        <f t="shared" si="5"/>
        <v>2385.8472736445538</v>
      </c>
      <c r="H43" s="2">
        <f t="shared" si="7"/>
        <v>35176.775745643121</v>
      </c>
      <c r="I43" s="2">
        <f t="shared" si="8"/>
        <v>41170.337010982599</v>
      </c>
    </row>
    <row r="44" spans="1:9" x14ac:dyDescent="0.25">
      <c r="A44">
        <f t="shared" si="3"/>
        <v>33</v>
      </c>
      <c r="B44">
        <f t="shared" si="0"/>
        <v>2</v>
      </c>
      <c r="C44">
        <f t="shared" si="1"/>
        <v>2</v>
      </c>
      <c r="D44" s="2">
        <f t="shared" si="6"/>
        <v>54829.662989017379</v>
      </c>
      <c r="E44" s="2">
        <f t="shared" si="2"/>
        <v>776.75355901107957</v>
      </c>
      <c r="F44" s="2">
        <f t="shared" si="4"/>
        <v>1609.0937146334741</v>
      </c>
      <c r="G44" s="2">
        <f t="shared" si="5"/>
        <v>2385.8472736445538</v>
      </c>
      <c r="H44" s="2">
        <f t="shared" si="7"/>
        <v>35953.529304654199</v>
      </c>
      <c r="I44" s="2">
        <f t="shared" si="8"/>
        <v>42779.430725616076</v>
      </c>
    </row>
    <row r="45" spans="1:9" x14ac:dyDescent="0.25">
      <c r="A45">
        <f t="shared" si="3"/>
        <v>34</v>
      </c>
      <c r="B45">
        <f t="shared" si="0"/>
        <v>2</v>
      </c>
      <c r="C45">
        <f t="shared" si="1"/>
        <v>2</v>
      </c>
      <c r="D45" s="2">
        <f t="shared" si="6"/>
        <v>53220.569274383903</v>
      </c>
      <c r="E45" s="2">
        <f t="shared" si="2"/>
        <v>753.95806472043876</v>
      </c>
      <c r="F45" s="2">
        <f t="shared" si="4"/>
        <v>1631.8892089241149</v>
      </c>
      <c r="G45" s="2">
        <f t="shared" si="5"/>
        <v>2385.8472736445538</v>
      </c>
      <c r="H45" s="2">
        <f t="shared" si="7"/>
        <v>36707.487369374641</v>
      </c>
      <c r="I45" s="2">
        <f t="shared" si="8"/>
        <v>44411.319934540188</v>
      </c>
    </row>
    <row r="46" spans="1:9" x14ac:dyDescent="0.25">
      <c r="A46">
        <f t="shared" si="3"/>
        <v>35</v>
      </c>
      <c r="B46">
        <f t="shared" si="0"/>
        <v>2</v>
      </c>
      <c r="C46">
        <f t="shared" si="1"/>
        <v>2</v>
      </c>
      <c r="D46" s="2">
        <f t="shared" si="6"/>
        <v>51588.68006545979</v>
      </c>
      <c r="E46" s="2">
        <f t="shared" si="2"/>
        <v>730.83963426068033</v>
      </c>
      <c r="F46" s="2">
        <f t="shared" si="4"/>
        <v>1655.0076393838735</v>
      </c>
      <c r="G46" s="2">
        <f t="shared" si="5"/>
        <v>2385.8472736445538</v>
      </c>
      <c r="H46" s="2">
        <f t="shared" si="7"/>
        <v>37438.327003635321</v>
      </c>
      <c r="I46" s="2">
        <f t="shared" si="8"/>
        <v>46066.327573924063</v>
      </c>
    </row>
    <row r="47" spans="1:9" x14ac:dyDescent="0.25">
      <c r="A47">
        <f t="shared" si="3"/>
        <v>36</v>
      </c>
      <c r="B47">
        <f t="shared" si="0"/>
        <v>3</v>
      </c>
      <c r="C47">
        <f t="shared" si="1"/>
        <v>3</v>
      </c>
      <c r="D47" s="2">
        <f t="shared" si="6"/>
        <v>49933.672426075915</v>
      </c>
      <c r="E47" s="2">
        <f t="shared" si="2"/>
        <v>707.3936927027421</v>
      </c>
      <c r="F47" s="2">
        <f t="shared" si="4"/>
        <v>1678.4535809418117</v>
      </c>
      <c r="G47" s="2">
        <f t="shared" si="5"/>
        <v>2385.8472736445538</v>
      </c>
      <c r="H47" s="2">
        <f t="shared" si="7"/>
        <v>38145.720696338059</v>
      </c>
      <c r="I47" s="2">
        <f t="shared" si="8"/>
        <v>47744.781154865872</v>
      </c>
    </row>
    <row r="48" spans="1:9" x14ac:dyDescent="0.25">
      <c r="A48">
        <f t="shared" si="3"/>
        <v>37</v>
      </c>
      <c r="B48">
        <f t="shared" si="0"/>
        <v>3</v>
      </c>
      <c r="C48">
        <f t="shared" si="1"/>
        <v>3</v>
      </c>
      <c r="D48" s="2">
        <f t="shared" si="6"/>
        <v>48255.218845134106</v>
      </c>
      <c r="E48" s="2">
        <f t="shared" si="2"/>
        <v>683.61560030606654</v>
      </c>
      <c r="F48" s="2">
        <f t="shared" si="4"/>
        <v>1702.2316733384873</v>
      </c>
      <c r="G48" s="2">
        <f t="shared" si="5"/>
        <v>2385.8472736445538</v>
      </c>
      <c r="H48" s="2">
        <f t="shared" si="7"/>
        <v>38829.336296644127</v>
      </c>
      <c r="I48" s="2">
        <f t="shared" si="8"/>
        <v>49447.012828204359</v>
      </c>
    </row>
    <row r="49" spans="1:9" x14ac:dyDescent="0.25">
      <c r="A49">
        <f t="shared" si="3"/>
        <v>38</v>
      </c>
      <c r="B49">
        <f t="shared" si="0"/>
        <v>3</v>
      </c>
      <c r="C49">
        <f t="shared" si="1"/>
        <v>3</v>
      </c>
      <c r="D49" s="2">
        <f t="shared" si="6"/>
        <v>46552.987171795619</v>
      </c>
      <c r="E49" s="2">
        <f t="shared" si="2"/>
        <v>659.500651600438</v>
      </c>
      <c r="F49" s="2">
        <f t="shared" si="4"/>
        <v>1726.3466220441157</v>
      </c>
      <c r="G49" s="2">
        <f t="shared" si="5"/>
        <v>2385.8472736445538</v>
      </c>
      <c r="H49" s="2">
        <f t="shared" si="7"/>
        <v>39488.836948244563</v>
      </c>
      <c r="I49" s="2">
        <f t="shared" si="8"/>
        <v>51173.359450248478</v>
      </c>
    </row>
    <row r="50" spans="1:9" x14ac:dyDescent="0.25">
      <c r="A50">
        <f t="shared" si="3"/>
        <v>39</v>
      </c>
      <c r="B50">
        <f t="shared" si="0"/>
        <v>3</v>
      </c>
      <c r="C50">
        <f t="shared" si="1"/>
        <v>3</v>
      </c>
      <c r="D50" s="2">
        <f t="shared" si="6"/>
        <v>44826.640549751501</v>
      </c>
      <c r="E50" s="2">
        <f t="shared" si="2"/>
        <v>635.04407445481297</v>
      </c>
      <c r="F50" s="2">
        <f t="shared" si="4"/>
        <v>1750.8031991897408</v>
      </c>
      <c r="G50" s="2">
        <f t="shared" si="5"/>
        <v>2385.8472736445538</v>
      </c>
      <c r="H50" s="2">
        <f t="shared" si="7"/>
        <v>40123.881022699374</v>
      </c>
      <c r="I50" s="2">
        <f t="shared" si="8"/>
        <v>52924.162649438222</v>
      </c>
    </row>
    <row r="51" spans="1:9" x14ac:dyDescent="0.25">
      <c r="A51">
        <f t="shared" si="3"/>
        <v>40</v>
      </c>
      <c r="B51">
        <f t="shared" si="0"/>
        <v>3</v>
      </c>
      <c r="C51">
        <f t="shared" si="1"/>
        <v>3</v>
      </c>
      <c r="D51" s="2">
        <f t="shared" si="6"/>
        <v>43075.837350561756</v>
      </c>
      <c r="E51" s="2">
        <f t="shared" si="2"/>
        <v>610.24102913295826</v>
      </c>
      <c r="F51" s="2">
        <f t="shared" si="4"/>
        <v>1775.6062445115954</v>
      </c>
      <c r="G51" s="2">
        <f t="shared" si="5"/>
        <v>2385.8472736445538</v>
      </c>
      <c r="H51" s="2">
        <f t="shared" si="7"/>
        <v>40734.122051832332</v>
      </c>
      <c r="I51" s="2">
        <f t="shared" si="8"/>
        <v>54699.768893949818</v>
      </c>
    </row>
    <row r="52" spans="1:9" x14ac:dyDescent="0.25">
      <c r="A52">
        <f>IF(D52&lt;0,"A",A51+1)</f>
        <v>41</v>
      </c>
      <c r="B52">
        <f>IF(D52&lt;0,"A",C52)</f>
        <v>3</v>
      </c>
      <c r="C52">
        <f t="shared" si="1"/>
        <v>3</v>
      </c>
      <c r="D52" s="2">
        <f t="shared" si="6"/>
        <v>41300.23110605016</v>
      </c>
      <c r="E52" s="2">
        <f t="shared" si="2"/>
        <v>585.08660733571071</v>
      </c>
      <c r="F52" s="2">
        <f t="shared" si="4"/>
        <v>1800.7606663088432</v>
      </c>
      <c r="G52" s="2">
        <f t="shared" si="5"/>
        <v>2385.8472736445538</v>
      </c>
      <c r="H52" s="2">
        <f t="shared" si="7"/>
        <v>41319.208659168042</v>
      </c>
      <c r="I52" s="2">
        <f t="shared" si="8"/>
        <v>56500.529560258663</v>
      </c>
    </row>
    <row r="53" spans="1:9" x14ac:dyDescent="0.25">
      <c r="A53">
        <f t="shared" ref="A53:A71" si="9">IF(D53&lt;0,"A",A52+1)</f>
        <v>42</v>
      </c>
      <c r="B53">
        <f t="shared" ref="B53:B71" si="10">IF(D53&lt;0,"A",C53)</f>
        <v>3</v>
      </c>
      <c r="C53">
        <f t="shared" si="1"/>
        <v>3</v>
      </c>
      <c r="D53" s="2">
        <f t="shared" si="6"/>
        <v>39499.470439741315</v>
      </c>
      <c r="E53" s="2">
        <f t="shared" si="2"/>
        <v>559.57583122966867</v>
      </c>
      <c r="F53" s="2">
        <f t="shared" si="4"/>
        <v>1826.2714424148851</v>
      </c>
      <c r="G53" s="2">
        <f t="shared" si="5"/>
        <v>2385.8472736445538</v>
      </c>
      <c r="H53" s="2">
        <f t="shared" si="7"/>
        <v>41878.784490397709</v>
      </c>
      <c r="I53" s="2">
        <f t="shared" si="8"/>
        <v>58326.80100267355</v>
      </c>
    </row>
    <row r="54" spans="1:9" x14ac:dyDescent="0.25">
      <c r="A54">
        <f t="shared" si="9"/>
        <v>43</v>
      </c>
      <c r="B54">
        <f t="shared" si="10"/>
        <v>3</v>
      </c>
      <c r="C54">
        <f t="shared" si="1"/>
        <v>3</v>
      </c>
      <c r="D54" s="2">
        <f t="shared" si="6"/>
        <v>37673.198997326428</v>
      </c>
      <c r="E54" s="2">
        <f t="shared" si="2"/>
        <v>533.70365246212441</v>
      </c>
      <c r="F54" s="2">
        <f t="shared" si="4"/>
        <v>1852.1436211824293</v>
      </c>
      <c r="G54" s="2">
        <f t="shared" si="5"/>
        <v>2385.8472736445538</v>
      </c>
      <c r="H54" s="2">
        <f t="shared" si="7"/>
        <v>42412.488142859831</v>
      </c>
      <c r="I54" s="2">
        <f t="shared" si="8"/>
        <v>60178.944623855976</v>
      </c>
    </row>
    <row r="55" spans="1:9" x14ac:dyDescent="0.25">
      <c r="A55">
        <f t="shared" si="9"/>
        <v>44</v>
      </c>
      <c r="B55">
        <f t="shared" si="10"/>
        <v>3</v>
      </c>
      <c r="C55">
        <f t="shared" si="1"/>
        <v>3</v>
      </c>
      <c r="D55" s="2">
        <f t="shared" si="6"/>
        <v>35821.055376143995</v>
      </c>
      <c r="E55" s="2">
        <f t="shared" si="2"/>
        <v>507.46495116203999</v>
      </c>
      <c r="F55" s="2">
        <f t="shared" si="4"/>
        <v>1878.3823224825137</v>
      </c>
      <c r="G55" s="2">
        <f t="shared" si="5"/>
        <v>2385.8472736445538</v>
      </c>
      <c r="H55" s="2">
        <f t="shared" si="7"/>
        <v>42919.953094021868</v>
      </c>
      <c r="I55" s="2">
        <f t="shared" si="8"/>
        <v>62057.326946338493</v>
      </c>
    </row>
    <row r="56" spans="1:9" x14ac:dyDescent="0.25">
      <c r="A56">
        <f t="shared" si="9"/>
        <v>45</v>
      </c>
      <c r="B56">
        <f t="shared" si="10"/>
        <v>3</v>
      </c>
      <c r="C56">
        <f t="shared" si="1"/>
        <v>3</v>
      </c>
      <c r="D56" s="2">
        <f t="shared" si="6"/>
        <v>33942.673053661478</v>
      </c>
      <c r="E56" s="2">
        <f t="shared" si="2"/>
        <v>480.85453492687094</v>
      </c>
      <c r="F56" s="2">
        <f t="shared" si="4"/>
        <v>1904.9927387176829</v>
      </c>
      <c r="G56" s="2">
        <f t="shared" si="5"/>
        <v>2385.8472736445538</v>
      </c>
      <c r="H56" s="2">
        <f t="shared" si="7"/>
        <v>43400.807628948736</v>
      </c>
      <c r="I56" s="2">
        <f t="shared" si="8"/>
        <v>63962.319685056173</v>
      </c>
    </row>
    <row r="57" spans="1:9" x14ac:dyDescent="0.25">
      <c r="A57">
        <f t="shared" si="9"/>
        <v>46</v>
      </c>
      <c r="B57">
        <f t="shared" si="10"/>
        <v>3</v>
      </c>
      <c r="C57">
        <f t="shared" si="1"/>
        <v>3</v>
      </c>
      <c r="D57" s="2">
        <f t="shared" si="6"/>
        <v>32037.680314943795</v>
      </c>
      <c r="E57" s="2">
        <f t="shared" si="2"/>
        <v>453.86713779503708</v>
      </c>
      <c r="F57" s="2">
        <f t="shared" si="4"/>
        <v>1931.9801358495167</v>
      </c>
      <c r="G57" s="2">
        <f t="shared" si="5"/>
        <v>2385.8472736445538</v>
      </c>
      <c r="H57" s="2">
        <f t="shared" si="7"/>
        <v>43854.674766743774</v>
      </c>
      <c r="I57" s="2">
        <f t="shared" si="8"/>
        <v>65894.299820905682</v>
      </c>
    </row>
    <row r="58" spans="1:9" x14ac:dyDescent="0.25">
      <c r="A58">
        <f t="shared" si="9"/>
        <v>47</v>
      </c>
      <c r="B58">
        <f t="shared" si="10"/>
        <v>3</v>
      </c>
      <c r="C58">
        <f t="shared" si="1"/>
        <v>3</v>
      </c>
      <c r="D58" s="2">
        <f t="shared" si="6"/>
        <v>30105.700179094278</v>
      </c>
      <c r="E58" s="2">
        <f t="shared" si="2"/>
        <v>426.49741920383559</v>
      </c>
      <c r="F58" s="2">
        <f t="shared" si="4"/>
        <v>1959.3498544407182</v>
      </c>
      <c r="G58" s="2">
        <f t="shared" si="5"/>
        <v>2385.8472736445538</v>
      </c>
      <c r="H58" s="2">
        <f t="shared" si="7"/>
        <v>44281.172185947609</v>
      </c>
      <c r="I58" s="2">
        <f t="shared" si="8"/>
        <v>67853.649675346402</v>
      </c>
    </row>
    <row r="59" spans="1:9" x14ac:dyDescent="0.25">
      <c r="A59">
        <f t="shared" si="9"/>
        <v>48</v>
      </c>
      <c r="B59">
        <f t="shared" si="10"/>
        <v>4</v>
      </c>
      <c r="C59">
        <f t="shared" si="1"/>
        <v>4</v>
      </c>
      <c r="D59" s="2">
        <f t="shared" si="6"/>
        <v>28146.350324653558</v>
      </c>
      <c r="E59" s="2">
        <f t="shared" si="2"/>
        <v>398.73996293259211</v>
      </c>
      <c r="F59" s="2">
        <f t="shared" si="4"/>
        <v>1987.1073107119616</v>
      </c>
      <c r="G59" s="2">
        <f t="shared" si="5"/>
        <v>2385.8472736445538</v>
      </c>
      <c r="H59" s="2">
        <f t="shared" si="7"/>
        <v>44679.912148880205</v>
      </c>
      <c r="I59" s="2">
        <f t="shared" si="8"/>
        <v>69840.756986058361</v>
      </c>
    </row>
    <row r="60" spans="1:9" x14ac:dyDescent="0.25">
      <c r="A60">
        <f t="shared" si="9"/>
        <v>49</v>
      </c>
      <c r="B60">
        <f t="shared" si="10"/>
        <v>4</v>
      </c>
      <c r="C60">
        <f t="shared" si="1"/>
        <v>4</v>
      </c>
      <c r="D60" s="2">
        <f t="shared" si="6"/>
        <v>26159.243013941596</v>
      </c>
      <c r="E60" s="2">
        <f t="shared" si="2"/>
        <v>370.5892760308393</v>
      </c>
      <c r="F60" s="2">
        <f t="shared" si="4"/>
        <v>2015.2579976137145</v>
      </c>
      <c r="G60" s="2">
        <f t="shared" si="5"/>
        <v>2385.8472736445538</v>
      </c>
      <c r="H60" s="2">
        <f t="shared" si="7"/>
        <v>45050.501424911046</v>
      </c>
      <c r="I60" s="2">
        <f t="shared" si="8"/>
        <v>71856.014983672081</v>
      </c>
    </row>
    <row r="61" spans="1:9" x14ac:dyDescent="0.25">
      <c r="A61">
        <f t="shared" si="9"/>
        <v>50</v>
      </c>
      <c r="B61">
        <f t="shared" si="10"/>
        <v>4</v>
      </c>
      <c r="C61">
        <f t="shared" si="1"/>
        <v>4</v>
      </c>
      <c r="D61" s="2">
        <f t="shared" si="6"/>
        <v>24143.985016327882</v>
      </c>
      <c r="E61" s="2">
        <f t="shared" si="2"/>
        <v>342.03978773131166</v>
      </c>
      <c r="F61" s="2">
        <f t="shared" si="4"/>
        <v>2043.8074859132421</v>
      </c>
      <c r="G61" s="2">
        <f t="shared" si="5"/>
        <v>2385.8472736445538</v>
      </c>
      <c r="H61" s="2">
        <f t="shared" si="7"/>
        <v>45392.541212642362</v>
      </c>
      <c r="I61" s="2">
        <f t="shared" si="8"/>
        <v>73899.822469585328</v>
      </c>
    </row>
    <row r="62" spans="1:9" x14ac:dyDescent="0.25">
      <c r="A62">
        <f t="shared" si="9"/>
        <v>51</v>
      </c>
      <c r="B62">
        <f t="shared" si="10"/>
        <v>4</v>
      </c>
      <c r="C62">
        <f t="shared" si="1"/>
        <v>4</v>
      </c>
      <c r="D62" s="2">
        <f t="shared" si="6"/>
        <v>22100.177530414639</v>
      </c>
      <c r="E62" s="2">
        <f t="shared" si="2"/>
        <v>313.08584834754078</v>
      </c>
      <c r="F62" s="2">
        <f t="shared" si="4"/>
        <v>2072.7614252970129</v>
      </c>
      <c r="G62" s="2">
        <f t="shared" si="5"/>
        <v>2385.8472736445538</v>
      </c>
      <c r="H62" s="2">
        <f t="shared" si="7"/>
        <v>45705.6270609899</v>
      </c>
      <c r="I62" s="2">
        <f t="shared" si="8"/>
        <v>75972.583894882337</v>
      </c>
    </row>
    <row r="63" spans="1:9" x14ac:dyDescent="0.25">
      <c r="A63">
        <f t="shared" si="9"/>
        <v>52</v>
      </c>
      <c r="B63">
        <f t="shared" si="10"/>
        <v>4</v>
      </c>
      <c r="C63">
        <f t="shared" si="1"/>
        <v>4</v>
      </c>
      <c r="D63" s="2">
        <f t="shared" si="6"/>
        <v>20027.416105117627</v>
      </c>
      <c r="E63" s="2">
        <f t="shared" si="2"/>
        <v>283.72172815583309</v>
      </c>
      <c r="F63" s="2">
        <f t="shared" si="4"/>
        <v>2102.1255454887205</v>
      </c>
      <c r="G63" s="2">
        <f t="shared" si="5"/>
        <v>2385.8472736445538</v>
      </c>
      <c r="H63" s="2">
        <f t="shared" si="7"/>
        <v>45989.348789145733</v>
      </c>
      <c r="I63" s="2">
        <f t="shared" si="8"/>
        <v>78074.709440371051</v>
      </c>
    </row>
    <row r="64" spans="1:9" x14ac:dyDescent="0.25">
      <c r="A64">
        <f t="shared" si="9"/>
        <v>53</v>
      </c>
      <c r="B64">
        <f t="shared" si="10"/>
        <v>4</v>
      </c>
      <c r="C64">
        <f t="shared" si="1"/>
        <v>4</v>
      </c>
      <c r="D64" s="2">
        <f t="shared" si="6"/>
        <v>17925.290559628906</v>
      </c>
      <c r="E64" s="2">
        <f t="shared" si="2"/>
        <v>253.94161626140951</v>
      </c>
      <c r="F64" s="2">
        <f t="shared" si="4"/>
        <v>2131.9056573831444</v>
      </c>
      <c r="G64" s="2">
        <f t="shared" si="5"/>
        <v>2385.8472736445538</v>
      </c>
      <c r="H64" s="2">
        <f t="shared" si="7"/>
        <v>46243.29040540714</v>
      </c>
      <c r="I64" s="2">
        <f t="shared" si="8"/>
        <v>80206.615097754198</v>
      </c>
    </row>
    <row r="65" spans="1:9" x14ac:dyDescent="0.25">
      <c r="A65">
        <f t="shared" si="9"/>
        <v>54</v>
      </c>
      <c r="B65">
        <f t="shared" si="10"/>
        <v>4</v>
      </c>
      <c r="C65">
        <f t="shared" si="1"/>
        <v>4</v>
      </c>
      <c r="D65" s="2">
        <f t="shared" si="6"/>
        <v>15793.384902245762</v>
      </c>
      <c r="E65" s="2">
        <f t="shared" si="2"/>
        <v>223.73961944848165</v>
      </c>
      <c r="F65" s="2">
        <f t="shared" si="4"/>
        <v>2162.107654196072</v>
      </c>
      <c r="G65" s="2">
        <f t="shared" si="5"/>
        <v>2385.8472736445538</v>
      </c>
      <c r="H65" s="2">
        <f t="shared" si="7"/>
        <v>46467.030024855623</v>
      </c>
      <c r="I65" s="2">
        <f t="shared" si="8"/>
        <v>82368.722751950263</v>
      </c>
    </row>
    <row r="66" spans="1:9" x14ac:dyDescent="0.25">
      <c r="A66">
        <f t="shared" si="9"/>
        <v>55</v>
      </c>
      <c r="B66">
        <f t="shared" si="10"/>
        <v>4</v>
      </c>
      <c r="C66">
        <f t="shared" si="1"/>
        <v>4</v>
      </c>
      <c r="D66" s="2">
        <f t="shared" si="6"/>
        <v>13631.27724804969</v>
      </c>
      <c r="E66" s="2">
        <f t="shared" si="2"/>
        <v>193.10976101403728</v>
      </c>
      <c r="F66" s="2">
        <f t="shared" si="4"/>
        <v>2192.7375126305164</v>
      </c>
      <c r="G66" s="2">
        <f t="shared" si="5"/>
        <v>2385.8472736445538</v>
      </c>
      <c r="H66" s="2">
        <f t="shared" si="7"/>
        <v>46660.139785869658</v>
      </c>
      <c r="I66" s="2">
        <f t="shared" si="8"/>
        <v>84561.460264580775</v>
      </c>
    </row>
    <row r="67" spans="1:9" x14ac:dyDescent="0.25">
      <c r="A67">
        <f t="shared" si="9"/>
        <v>56</v>
      </c>
      <c r="B67">
        <f t="shared" si="10"/>
        <v>4</v>
      </c>
      <c r="C67">
        <f t="shared" si="1"/>
        <v>4</v>
      </c>
      <c r="D67" s="2">
        <f t="shared" si="6"/>
        <v>11438.539735419174</v>
      </c>
      <c r="E67" s="2">
        <f t="shared" si="2"/>
        <v>162.04597958510496</v>
      </c>
      <c r="F67" s="2">
        <f t="shared" si="4"/>
        <v>2223.801294059449</v>
      </c>
      <c r="G67" s="2">
        <f t="shared" si="5"/>
        <v>2385.8472736445538</v>
      </c>
      <c r="H67" s="2">
        <f t="shared" si="7"/>
        <v>46822.185765454764</v>
      </c>
      <c r="I67" s="2">
        <f t="shared" si="8"/>
        <v>86785.261558640224</v>
      </c>
    </row>
    <row r="68" spans="1:9" x14ac:dyDescent="0.25">
      <c r="A68">
        <f t="shared" si="9"/>
        <v>57</v>
      </c>
      <c r="B68">
        <f t="shared" si="10"/>
        <v>4</v>
      </c>
      <c r="C68">
        <f t="shared" si="1"/>
        <v>4</v>
      </c>
      <c r="D68" s="2">
        <f t="shared" si="6"/>
        <v>9214.7384413597247</v>
      </c>
      <c r="E68" s="2">
        <f t="shared" si="2"/>
        <v>130.54212791926278</v>
      </c>
      <c r="F68" s="2">
        <f t="shared" si="4"/>
        <v>2255.3051457252909</v>
      </c>
      <c r="G68" s="2">
        <f t="shared" si="5"/>
        <v>2385.8472736445538</v>
      </c>
      <c r="H68" s="2">
        <f t="shared" si="7"/>
        <v>46952.727893374024</v>
      </c>
      <c r="I68" s="2">
        <f t="shared" si="8"/>
        <v>89040.566704365512</v>
      </c>
    </row>
    <row r="69" spans="1:9" x14ac:dyDescent="0.25">
      <c r="A69">
        <f t="shared" si="9"/>
        <v>58</v>
      </c>
      <c r="B69">
        <f t="shared" si="10"/>
        <v>4</v>
      </c>
      <c r="C69">
        <f t="shared" si="1"/>
        <v>4</v>
      </c>
      <c r="D69" s="2">
        <f t="shared" si="6"/>
        <v>6959.4332956344333</v>
      </c>
      <c r="E69" s="2">
        <f t="shared" si="2"/>
        <v>98.591971688154487</v>
      </c>
      <c r="F69" s="2">
        <f t="shared" si="4"/>
        <v>2287.2553019563993</v>
      </c>
      <c r="G69" s="2">
        <f t="shared" si="5"/>
        <v>2385.8472736445538</v>
      </c>
      <c r="H69" s="2">
        <f t="shared" si="7"/>
        <v>47051.319865062178</v>
      </c>
      <c r="I69" s="2">
        <f t="shared" si="8"/>
        <v>91327.822006321905</v>
      </c>
    </row>
    <row r="70" spans="1:9" x14ac:dyDescent="0.25">
      <c r="A70">
        <f t="shared" si="9"/>
        <v>59</v>
      </c>
      <c r="B70">
        <f t="shared" si="10"/>
        <v>4</v>
      </c>
      <c r="C70">
        <f t="shared" si="1"/>
        <v>4</v>
      </c>
      <c r="D70" s="2">
        <f t="shared" si="6"/>
        <v>4672.177993678034</v>
      </c>
      <c r="E70" s="2">
        <f t="shared" si="2"/>
        <v>66.189188243772151</v>
      </c>
      <c r="F70" s="2">
        <f t="shared" si="4"/>
        <v>2319.6580854007816</v>
      </c>
      <c r="G70" s="2">
        <f t="shared" si="5"/>
        <v>2385.8472736445538</v>
      </c>
      <c r="H70" s="2">
        <f t="shared" si="7"/>
        <v>47117.509053305948</v>
      </c>
      <c r="I70" s="2">
        <f t="shared" si="8"/>
        <v>93647.480091722682</v>
      </c>
    </row>
    <row r="71" spans="1:9" x14ac:dyDescent="0.25">
      <c r="A71">
        <f t="shared" si="9"/>
        <v>60</v>
      </c>
      <c r="B71">
        <f t="shared" si="10"/>
        <v>5</v>
      </c>
      <c r="C71">
        <f t="shared" si="1"/>
        <v>5</v>
      </c>
      <c r="D71" s="2">
        <f t="shared" si="6"/>
        <v>2352.5199082772524</v>
      </c>
      <c r="E71" s="2">
        <f t="shared" si="2"/>
        <v>33.327365367261073</v>
      </c>
      <c r="F71" s="2">
        <f t="shared" si="4"/>
        <v>2352.5199082772929</v>
      </c>
      <c r="G71" s="2">
        <f t="shared" si="5"/>
        <v>2385.8472736445538</v>
      </c>
      <c r="H71" s="2">
        <f t="shared" si="7"/>
        <v>47150.836418673207</v>
      </c>
      <c r="I71" s="2">
        <f t="shared" si="8"/>
        <v>95999.999999999971</v>
      </c>
    </row>
  </sheetData>
  <conditionalFormatting sqref="A12:C71">
    <cfRule type="cellIs" dxfId="1" priority="2" stopIfTrue="1" operator="equal">
      <formula>"A"</formula>
    </cfRule>
  </conditionalFormatting>
  <conditionalFormatting sqref="D12:I71">
    <cfRule type="cellIs" dxfId="0" priority="1" stopIfTrue="1" operator="lessThanOr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Ingemann Bramsen</dc:creator>
  <cp:lastModifiedBy>Andreas Ingemann Bramsen</cp:lastModifiedBy>
  <dcterms:created xsi:type="dcterms:W3CDTF">2025-04-23T04:46:52Z</dcterms:created>
  <dcterms:modified xsi:type="dcterms:W3CDTF">2025-04-23T05:44:12Z</dcterms:modified>
</cp:coreProperties>
</file>