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ml.chartshapes+xml"/>
  <Override PartName="/xl/drawings/drawing3.xml" ContentType="application/vnd.openxmlformats-officedocument.drawing+xml"/>
  <Override PartName="/xl/comments2.xml" ContentType="application/vnd.openxmlformats-officedocument.spreadsheetml.comment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drawings/drawing4.xml" ContentType="application/vnd.openxmlformats-officedocument.drawing+xml"/>
  <Override PartName="/xl/comments3.xml" ContentType="application/vnd.openxmlformats-officedocument.spreadsheetml.comments+xml"/>
  <Override PartName="/xl/charts/chart7.xml" ContentType="application/vnd.openxmlformats-officedocument.drawingml.chart+xml"/>
  <Override PartName="/xl/charts/chart8.xml" ContentType="application/vnd.openxmlformats-officedocument.drawingml.chart+xml"/>
  <Override PartName="/xl/drawings/drawing5.xml" ContentType="application/vnd.openxmlformats-officedocument.drawingml.chartshapes+xml"/>
  <Override PartName="/xl/charts/chart9.xml" ContentType="application/vnd.openxmlformats-officedocument.drawingml.chart+xml"/>
  <Override PartName="/xl/drawings/drawing6.xml" ContentType="application/vnd.openxmlformats-officedocument.drawing+xml"/>
  <Override PartName="/xl/ctrlProps/ctrlProp2.xml" ContentType="application/vnd.ms-excel.controlproperties+xml"/>
  <Override PartName="/xl/ctrlProps/ctrlProp3.xml" ContentType="application/vnd.ms-excel.controlproperties+xml"/>
  <Override PartName="/xl/comments4.xml" ContentType="application/vnd.openxmlformats-officedocument.spreadsheetml.comments+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drawings/drawing7.xml" ContentType="application/vnd.openxmlformats-officedocument.drawing+xml"/>
  <Override PartName="/xl/comments5.xml" ContentType="application/vnd.openxmlformats-officedocument.spreadsheetml.comments+xml"/>
  <Override PartName="/xl/charts/chart13.xml" ContentType="application/vnd.openxmlformats-officedocument.drawingml.chart+xml"/>
  <Override PartName="/xl/drawings/drawing8.xml" ContentType="application/vnd.openxmlformats-officedocument.drawingml.chartshapes+xml"/>
  <Override PartName="/xl/drawings/drawing9.xml" ContentType="application/vnd.openxmlformats-officedocument.drawing+xml"/>
  <Override PartName="/xl/comments6.xml" ContentType="application/vnd.openxmlformats-officedocument.spreadsheetml.comments+xml"/>
  <Override PartName="/xl/charts/chart14.xml" ContentType="application/vnd.openxmlformats-officedocument.drawingml.chart+xml"/>
  <Override PartName="/xl/charts/chart15.xml" ContentType="application/vnd.openxmlformats-officedocument.drawingml.chart+xml"/>
  <Override PartName="/xl/comments7.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209" codeName="{857A39E2-67AF-9BA6-E15C-A4B3A0C75593}"/>
  <workbookPr codeName="Denne_projektmappe" defaultThemeVersion="124226"/>
  <mc:AlternateContent xmlns:mc="http://schemas.openxmlformats.org/markup-compatibility/2006">
    <mc:Choice Requires="x15">
      <x15ac:absPath xmlns:x15ac="http://schemas.microsoft.com/office/spreadsheetml/2010/11/ac" url="/Users/sglaerer/Desktop/Matematik/Undervisning - mat B/Diskriptiv statistik/"/>
    </mc:Choice>
  </mc:AlternateContent>
  <xr:revisionPtr revIDLastSave="0" documentId="8_{17CC3FFA-0FEE-8A49-B226-63C04C238EC4}" xr6:coauthVersionLast="47" xr6:coauthVersionMax="47" xr10:uidLastSave="{00000000-0000-0000-0000-000000000000}"/>
  <bookViews>
    <workbookView xWindow="960" yWindow="740" windowWidth="28440" windowHeight="18380" activeTab="1" xr2:uid="{00000000-000D-0000-FFFF-FFFF00000000}"/>
  </bookViews>
  <sheets>
    <sheet name="Data" sheetId="6" r:id="rId1"/>
    <sheet name="Ugrup" sheetId="1" r:id="rId2"/>
    <sheet name="Grup" sheetId="8" r:id="rId3"/>
    <sheet name="GOF" sheetId="11" r:id="rId4"/>
    <sheet name="Histogram-Fit" sheetId="10" r:id="rId5"/>
    <sheet name="Normal-plot" sheetId="9" r:id="rId6"/>
    <sheet name="Indstillinger" sheetId="7" r:id="rId7"/>
    <sheet name="Hjælp" sheetId="5" r:id="rId8"/>
    <sheet name="N1" sheetId="13" r:id="rId9"/>
    <sheet name="N2" sheetId="12" r:id="rId10"/>
  </sheets>
  <functionGroups builtInGroupCount="19"/>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2" i="1" l="1"/>
  <c r="I2" i="1"/>
  <c r="I1" i="1"/>
  <c r="I11" i="1"/>
  <c r="I10" i="1"/>
  <c r="I9" i="1"/>
  <c r="I8" i="1"/>
  <c r="I7" i="1"/>
  <c r="I6" i="1"/>
  <c r="I5" i="1"/>
  <c r="I4" i="1"/>
  <c r="I3" i="1"/>
  <c r="G3" i="11" l="1"/>
  <c r="N6" i="8" l="1"/>
  <c r="N5" i="8"/>
  <c r="M7" i="8"/>
  <c r="M6" i="8"/>
  <c r="M5" i="8"/>
  <c r="M4" i="8"/>
  <c r="G6" i="10" l="1"/>
  <c r="G5" i="10"/>
  <c r="F7" i="10"/>
  <c r="F6" i="10"/>
  <c r="F5" i="10"/>
  <c r="F4" i="10"/>
  <c r="F9" i="9"/>
  <c r="F8" i="9" s="1"/>
  <c r="F5" i="9"/>
  <c r="F4" i="9" s="1"/>
  <c r="G14" i="10" l="1"/>
  <c r="G13" i="10"/>
  <c r="F15" i="10"/>
  <c r="F14" i="10"/>
  <c r="F13" i="10"/>
  <c r="F12" i="10"/>
  <c r="G10" i="10"/>
  <c r="G9" i="10"/>
  <c r="F11" i="10"/>
  <c r="F10" i="10"/>
  <c r="F9" i="10"/>
  <c r="F8" i="10"/>
  <c r="J28" i="10"/>
  <c r="H4" i="8" l="1"/>
  <c r="I4" i="8"/>
  <c r="I16" i="1"/>
  <c r="I15" i="1"/>
  <c r="I14" i="1"/>
  <c r="I13" i="1"/>
  <c r="G2" i="1"/>
  <c r="C5" i="1" l="1"/>
  <c r="C6" i="1"/>
  <c r="C4" i="1"/>
  <c r="C7" i="1"/>
  <c r="C3" i="1"/>
  <c r="D3" i="1" s="1"/>
  <c r="M6" i="6"/>
  <c r="M5" i="6"/>
  <c r="L7" i="6"/>
  <c r="L6" i="6"/>
  <c r="L5" i="6"/>
  <c r="L4" i="6"/>
  <c r="D4" i="1" l="1"/>
  <c r="D5" i="1" s="1"/>
  <c r="J6" i="1"/>
  <c r="J5" i="1"/>
  <c r="J3" i="1"/>
  <c r="J4" i="1"/>
  <c r="N10" i="8"/>
  <c r="N9" i="8"/>
  <c r="M11" i="8"/>
  <c r="M10" i="8"/>
  <c r="M9" i="8"/>
  <c r="M8" i="8"/>
  <c r="H5" i="8"/>
  <c r="N14" i="8"/>
  <c r="N13" i="8"/>
  <c r="M15" i="8"/>
  <c r="M14" i="8"/>
  <c r="M13" i="8"/>
  <c r="M12" i="8"/>
  <c r="H6" i="8"/>
  <c r="J8" i="1" l="1"/>
  <c r="J7" i="1"/>
  <c r="D6" i="1"/>
  <c r="I5" i="8"/>
  <c r="R1" i="1"/>
  <c r="Q1" i="1"/>
  <c r="N18" i="8"/>
  <c r="N17" i="8"/>
  <c r="M19" i="8"/>
  <c r="M18" i="8"/>
  <c r="M17" i="8"/>
  <c r="M16" i="8"/>
  <c r="H7" i="8"/>
  <c r="J10" i="1" l="1"/>
  <c r="J9" i="1"/>
  <c r="D7" i="1"/>
  <c r="I6" i="8"/>
  <c r="J12" i="1" l="1"/>
  <c r="J11" i="1"/>
  <c r="J14" i="1"/>
  <c r="J13" i="1"/>
  <c r="M30" i="6"/>
  <c r="M29" i="6"/>
  <c r="L31" i="6"/>
  <c r="L30" i="6"/>
  <c r="L29" i="6"/>
  <c r="L28" i="6"/>
  <c r="M26" i="6"/>
  <c r="M25" i="6"/>
  <c r="L27" i="6"/>
  <c r="L26" i="6"/>
  <c r="L25" i="6"/>
  <c r="L24" i="6"/>
  <c r="M22" i="6"/>
  <c r="M21" i="6"/>
  <c r="L23" i="6"/>
  <c r="L22" i="6"/>
  <c r="L21" i="6"/>
  <c r="L20" i="6"/>
  <c r="M18" i="6"/>
  <c r="M17" i="6"/>
  <c r="L19" i="6"/>
  <c r="L18" i="6"/>
  <c r="L17" i="6"/>
  <c r="L16" i="6"/>
  <c r="M14" i="6"/>
  <c r="M13" i="6"/>
  <c r="L15" i="6"/>
  <c r="L14" i="6"/>
  <c r="L13" i="6"/>
  <c r="L12" i="6"/>
  <c r="M10" i="6"/>
  <c r="M9" i="6"/>
  <c r="L11" i="6"/>
  <c r="L10" i="6"/>
  <c r="L9" i="6"/>
  <c r="L8" i="6"/>
  <c r="N30" i="8"/>
  <c r="N29" i="8"/>
  <c r="M31" i="8"/>
  <c r="M30" i="8"/>
  <c r="M29" i="8"/>
  <c r="M28" i="8"/>
  <c r="N26" i="8"/>
  <c r="N25" i="8"/>
  <c r="M27" i="8"/>
  <c r="M26" i="8"/>
  <c r="M25" i="8"/>
  <c r="M24" i="8"/>
  <c r="N22" i="8"/>
  <c r="N21" i="8"/>
  <c r="M23" i="8"/>
  <c r="M22" i="8"/>
  <c r="M21" i="8"/>
  <c r="M20" i="8"/>
  <c r="H10" i="8"/>
  <c r="H9" i="8"/>
  <c r="H8" i="8"/>
  <c r="G30" i="10"/>
  <c r="G29" i="10"/>
  <c r="F31" i="10"/>
  <c r="F30" i="10"/>
  <c r="F29" i="10"/>
  <c r="F28" i="10"/>
  <c r="G26" i="10"/>
  <c r="G25" i="10"/>
  <c r="F27" i="10"/>
  <c r="F26" i="10"/>
  <c r="F25" i="10"/>
  <c r="F24" i="10"/>
  <c r="G22" i="10"/>
  <c r="G21" i="10"/>
  <c r="F23" i="10"/>
  <c r="F22" i="10"/>
  <c r="F21" i="10"/>
  <c r="F20" i="10"/>
  <c r="G18" i="10"/>
  <c r="G17" i="10"/>
  <c r="F19" i="10"/>
  <c r="F18" i="10"/>
  <c r="F17" i="10"/>
  <c r="F16" i="10"/>
  <c r="J16" i="1" l="1"/>
  <c r="J15" i="1"/>
  <c r="F14" i="9"/>
  <c r="F13" i="9"/>
  <c r="F12" i="9"/>
  <c r="I7" i="8" l="1"/>
  <c r="I4" i="6"/>
  <c r="E4" i="6"/>
  <c r="BH3" i="13"/>
  <c r="BH2" i="13"/>
  <c r="BH1" i="13"/>
  <c r="BB3" i="13"/>
  <c r="BB4" i="13" s="1"/>
  <c r="BB2" i="13"/>
  <c r="BB1" i="13"/>
  <c r="AV3" i="13"/>
  <c r="AV2" i="13"/>
  <c r="AV1" i="13"/>
  <c r="AP3" i="13"/>
  <c r="AP2" i="13"/>
  <c r="AP1" i="13"/>
  <c r="AJ3" i="13"/>
  <c r="AJ2" i="13"/>
  <c r="AJ1" i="13"/>
  <c r="AD3" i="13"/>
  <c r="AD2" i="13"/>
  <c r="AD1" i="13"/>
  <c r="X3" i="13"/>
  <c r="X2" i="13"/>
  <c r="X1" i="13"/>
  <c r="BH4" i="13" l="1"/>
  <c r="AJ4" i="13"/>
  <c r="AP4" i="13"/>
  <c r="AD4" i="13"/>
  <c r="X4" i="13"/>
  <c r="AV4" i="13"/>
  <c r="L15" i="1" l="1"/>
  <c r="L14" i="1"/>
  <c r="K14" i="1"/>
  <c r="K13" i="1"/>
  <c r="L12" i="1"/>
  <c r="L11" i="1"/>
  <c r="K11" i="1"/>
  <c r="K10" i="1"/>
  <c r="K17" i="8" l="1"/>
  <c r="K16" i="8"/>
  <c r="J16" i="8"/>
  <c r="J15" i="8"/>
  <c r="K14" i="8"/>
  <c r="K13" i="8"/>
  <c r="J13" i="8"/>
  <c r="J12" i="8"/>
  <c r="I8" i="8" l="1"/>
  <c r="F10" i="11"/>
  <c r="F1" i="12" s="1"/>
  <c r="I9" i="8" l="1"/>
  <c r="I10" i="8"/>
  <c r="M38" i="6"/>
  <c r="M37" i="6"/>
  <c r="L39" i="6"/>
  <c r="L38" i="6"/>
  <c r="L37" i="6"/>
  <c r="L36" i="6"/>
  <c r="M34" i="6"/>
  <c r="M33" i="6"/>
  <c r="L35" i="6"/>
  <c r="L34" i="6"/>
  <c r="L33" i="6"/>
  <c r="L32" i="6"/>
  <c r="N38" i="8"/>
  <c r="N37" i="8"/>
  <c r="M39" i="8"/>
  <c r="M38" i="8"/>
  <c r="M37" i="8"/>
  <c r="M36" i="8"/>
  <c r="N34" i="8"/>
  <c r="N33" i="8"/>
  <c r="M35" i="8"/>
  <c r="M34" i="8"/>
  <c r="M33" i="8"/>
  <c r="M32" i="8"/>
  <c r="H12" i="8"/>
  <c r="H11" i="8"/>
  <c r="G38" i="10"/>
  <c r="G37" i="10"/>
  <c r="F39" i="10"/>
  <c r="F38" i="10"/>
  <c r="F37" i="10"/>
  <c r="F36" i="10"/>
  <c r="G34" i="10"/>
  <c r="G33" i="10"/>
  <c r="F35" i="10"/>
  <c r="F34" i="10"/>
  <c r="F33" i="10"/>
  <c r="F32" i="10"/>
  <c r="Q15" i="1"/>
  <c r="Q14" i="1"/>
  <c r="Q13" i="1"/>
  <c r="Q12" i="1"/>
  <c r="Q11" i="1"/>
  <c r="Q10" i="1"/>
  <c r="Q9" i="1"/>
  <c r="Q8" i="1"/>
  <c r="Q7" i="1"/>
  <c r="Q6" i="1"/>
  <c r="Q5" i="1"/>
  <c r="Q18" i="1" l="1"/>
  <c r="Q17" i="1"/>
  <c r="Q16" i="1"/>
  <c r="Q4" i="1"/>
  <c r="Q3" i="1"/>
  <c r="Q2" i="1"/>
  <c r="O17" i="8"/>
  <c r="O16" i="8"/>
  <c r="O15" i="8"/>
  <c r="O14" i="8"/>
  <c r="P13" i="8"/>
  <c r="O13" i="8"/>
  <c r="O12" i="8"/>
  <c r="O11" i="8"/>
  <c r="O10" i="8"/>
  <c r="O9" i="8"/>
  <c r="O8" i="8"/>
  <c r="O7" i="8"/>
  <c r="I20" i="1" l="1"/>
  <c r="I19" i="1"/>
  <c r="I18" i="1"/>
  <c r="I17" i="1"/>
  <c r="I26" i="1" l="1"/>
  <c r="I25" i="1"/>
  <c r="I24" i="1"/>
  <c r="I23" i="1"/>
  <c r="I22" i="1"/>
  <c r="I21" i="1"/>
  <c r="N42" i="8" l="1"/>
  <c r="N41" i="8"/>
  <c r="M43" i="8"/>
  <c r="M42" i="8"/>
  <c r="M41" i="8"/>
  <c r="M40" i="8"/>
  <c r="H13" i="8"/>
  <c r="F44" i="10"/>
  <c r="J44" i="10"/>
  <c r="J45" i="10"/>
  <c r="J46" i="10"/>
  <c r="J47" i="10"/>
  <c r="J48" i="10"/>
  <c r="J49" i="10"/>
  <c r="J50" i="10"/>
  <c r="J51" i="10"/>
  <c r="J52" i="10"/>
  <c r="J53" i="10"/>
  <c r="J54" i="10"/>
  <c r="J55" i="10"/>
  <c r="J56" i="10"/>
  <c r="J57" i="10"/>
  <c r="J58" i="10"/>
  <c r="J59" i="10"/>
  <c r="J60" i="10"/>
  <c r="J61" i="10"/>
  <c r="J62" i="10"/>
  <c r="J63" i="10"/>
  <c r="J64" i="10"/>
  <c r="J65" i="10"/>
  <c r="J66" i="10"/>
  <c r="J67" i="10"/>
  <c r="J68" i="10"/>
  <c r="J69" i="10"/>
  <c r="J70" i="10"/>
  <c r="J71" i="10"/>
  <c r="J72" i="10"/>
  <c r="J73" i="10"/>
  <c r="J74" i="10"/>
  <c r="J75" i="10"/>
  <c r="J76" i="10"/>
  <c r="J77" i="10"/>
  <c r="J78" i="10"/>
  <c r="J79" i="10"/>
  <c r="J80" i="10"/>
  <c r="J81" i="10"/>
  <c r="J82" i="10"/>
  <c r="J83" i="10"/>
  <c r="J84" i="10"/>
  <c r="J85" i="10"/>
  <c r="J86" i="10"/>
  <c r="J87" i="10"/>
  <c r="J88" i="10"/>
  <c r="J89" i="10"/>
  <c r="J90" i="10"/>
  <c r="J91" i="10"/>
  <c r="J92" i="10"/>
  <c r="J93" i="10"/>
  <c r="J94" i="10"/>
  <c r="J95" i="10"/>
  <c r="J96" i="10"/>
  <c r="J97" i="10"/>
  <c r="J98" i="10"/>
  <c r="J99" i="10"/>
  <c r="J100" i="10"/>
  <c r="J101" i="10"/>
  <c r="J102" i="10"/>
  <c r="J103" i="10"/>
  <c r="J19" i="10"/>
  <c r="J20" i="10"/>
  <c r="J21" i="10"/>
  <c r="J22" i="10"/>
  <c r="J23" i="10"/>
  <c r="J24" i="10"/>
  <c r="J25" i="10"/>
  <c r="J26" i="10"/>
  <c r="J27" i="10"/>
  <c r="J29" i="10"/>
  <c r="J30" i="10"/>
  <c r="J31" i="10"/>
  <c r="J32" i="10"/>
  <c r="J33" i="10"/>
  <c r="J34" i="10"/>
  <c r="J35" i="10"/>
  <c r="J36" i="10"/>
  <c r="J37" i="10"/>
  <c r="J38" i="10"/>
  <c r="J39" i="10"/>
  <c r="J40" i="10"/>
  <c r="J41" i="10"/>
  <c r="J42" i="10"/>
  <c r="J43" i="10"/>
  <c r="J10" i="10"/>
  <c r="J11" i="10"/>
  <c r="J12" i="10"/>
  <c r="J13" i="10"/>
  <c r="J14" i="10"/>
  <c r="J15" i="10"/>
  <c r="J16" i="10"/>
  <c r="J17" i="10"/>
  <c r="J18" i="10"/>
  <c r="H3" i="10"/>
  <c r="J5" i="10"/>
  <c r="J6" i="10"/>
  <c r="J7" i="10"/>
  <c r="J8" i="10"/>
  <c r="J9" i="10"/>
  <c r="J4" i="10"/>
  <c r="F43" i="10"/>
  <c r="F42" i="10"/>
  <c r="F41" i="10"/>
  <c r="F40" i="10"/>
  <c r="H4" i="10"/>
  <c r="E22" i="12"/>
  <c r="E23" i="12"/>
  <c r="E24" i="12"/>
  <c r="E25" i="12"/>
  <c r="E26" i="12"/>
  <c r="E27" i="12"/>
  <c r="E28" i="12"/>
  <c r="E29" i="12"/>
  <c r="E30" i="12"/>
  <c r="E31" i="12"/>
  <c r="E32" i="12"/>
  <c r="E33" i="12"/>
  <c r="E34" i="12"/>
  <c r="E35" i="12"/>
  <c r="E36" i="12"/>
  <c r="E37" i="12"/>
  <c r="E38" i="12"/>
  <c r="E39" i="12"/>
  <c r="E40" i="12"/>
  <c r="E41" i="12"/>
  <c r="E42" i="12"/>
  <c r="E43" i="12"/>
  <c r="E44" i="12"/>
  <c r="E45" i="12"/>
  <c r="E46" i="12"/>
  <c r="E47" i="12"/>
  <c r="E48" i="12"/>
  <c r="E49" i="12"/>
  <c r="E50" i="12"/>
  <c r="E51" i="12"/>
  <c r="E52" i="12"/>
  <c r="E53" i="12"/>
  <c r="E54" i="12"/>
  <c r="E55" i="12"/>
  <c r="E56" i="12"/>
  <c r="E57" i="12"/>
  <c r="E58" i="12"/>
  <c r="E59" i="12"/>
  <c r="E60" i="12"/>
  <c r="E61" i="12"/>
  <c r="E62" i="12"/>
  <c r="E63" i="12"/>
  <c r="E64" i="12"/>
  <c r="E65" i="12"/>
  <c r="E66" i="12"/>
  <c r="E67" i="12"/>
  <c r="E68" i="12"/>
  <c r="E69" i="12"/>
  <c r="E70" i="12"/>
  <c r="E71" i="12"/>
  <c r="E72" i="12"/>
  <c r="E73" i="12"/>
  <c r="E74" i="12"/>
  <c r="E75" i="12"/>
  <c r="E76" i="12"/>
  <c r="E77" i="12"/>
  <c r="E78" i="12"/>
  <c r="E79" i="12"/>
  <c r="E80" i="12"/>
  <c r="E81" i="12"/>
  <c r="E82" i="12"/>
  <c r="E83" i="12"/>
  <c r="E84" i="12"/>
  <c r="E85" i="12"/>
  <c r="E86" i="12"/>
  <c r="E87" i="12"/>
  <c r="E88" i="12"/>
  <c r="E89" i="12"/>
  <c r="E90" i="12"/>
  <c r="E91" i="12"/>
  <c r="E92" i="12"/>
  <c r="E93" i="12"/>
  <c r="E94" i="12"/>
  <c r="E95" i="12"/>
  <c r="E96" i="12"/>
  <c r="E97" i="12"/>
  <c r="E98" i="12"/>
  <c r="E99" i="12"/>
  <c r="E100" i="12"/>
  <c r="E101" i="12"/>
  <c r="E102" i="12"/>
  <c r="E103" i="12"/>
  <c r="E104" i="12"/>
  <c r="E105" i="12"/>
  <c r="E106" i="12"/>
  <c r="E107" i="12"/>
  <c r="E108" i="12"/>
  <c r="E109" i="12"/>
  <c r="E110" i="12"/>
  <c r="E111" i="12"/>
  <c r="E112" i="12"/>
  <c r="E113" i="12"/>
  <c r="E114" i="12"/>
  <c r="E115" i="12"/>
  <c r="E116" i="12"/>
  <c r="E117" i="12"/>
  <c r="E118" i="12"/>
  <c r="E119" i="12"/>
  <c r="E120" i="12"/>
  <c r="E121" i="12"/>
  <c r="E122" i="12"/>
  <c r="E123" i="12"/>
  <c r="E124" i="12"/>
  <c r="E125" i="12"/>
  <c r="E126" i="12"/>
  <c r="E127" i="12"/>
  <c r="E128" i="12"/>
  <c r="E129" i="12"/>
  <c r="E130" i="12"/>
  <c r="E131" i="12"/>
  <c r="E132" i="12"/>
  <c r="E133" i="12"/>
  <c r="E134" i="12"/>
  <c r="E135" i="12"/>
  <c r="E136" i="12"/>
  <c r="E137" i="12"/>
  <c r="E138" i="12"/>
  <c r="E139" i="12"/>
  <c r="E140" i="12"/>
  <c r="E141" i="12"/>
  <c r="E142" i="12"/>
  <c r="E143" i="12"/>
  <c r="E144" i="12"/>
  <c r="E145" i="12"/>
  <c r="E146" i="12"/>
  <c r="E147" i="12"/>
  <c r="E148" i="12"/>
  <c r="E149" i="12"/>
  <c r="E150" i="12"/>
  <c r="E151" i="12"/>
  <c r="E152" i="12"/>
  <c r="E153" i="12"/>
  <c r="E154" i="12"/>
  <c r="E155" i="12"/>
  <c r="E156" i="12"/>
  <c r="E157" i="12"/>
  <c r="E158" i="12"/>
  <c r="E159" i="12"/>
  <c r="E160" i="12"/>
  <c r="E161" i="12"/>
  <c r="E162" i="12"/>
  <c r="E163" i="12"/>
  <c r="E164" i="12"/>
  <c r="E165" i="12"/>
  <c r="E166" i="12"/>
  <c r="E167" i="12"/>
  <c r="E168" i="12"/>
  <c r="E169" i="12"/>
  <c r="E170" i="12"/>
  <c r="E171" i="12"/>
  <c r="E172" i="12"/>
  <c r="E173" i="12"/>
  <c r="E174" i="12"/>
  <c r="E175" i="12"/>
  <c r="E176" i="12"/>
  <c r="E177" i="12"/>
  <c r="E178" i="12"/>
  <c r="E179" i="12"/>
  <c r="E180" i="12"/>
  <c r="E181" i="12"/>
  <c r="E182" i="12"/>
  <c r="E183" i="12"/>
  <c r="E184" i="12"/>
  <c r="E185" i="12"/>
  <c r="E186" i="12"/>
  <c r="E187" i="12"/>
  <c r="E188" i="12"/>
  <c r="E189" i="12"/>
  <c r="E190" i="12"/>
  <c r="E191" i="12"/>
  <c r="E192" i="12"/>
  <c r="E193" i="12"/>
  <c r="E194" i="12"/>
  <c r="E195" i="12"/>
  <c r="E196" i="12"/>
  <c r="E197" i="12"/>
  <c r="E198" i="12"/>
  <c r="E199" i="12"/>
  <c r="E200" i="12"/>
  <c r="E201" i="12"/>
  <c r="E202" i="12"/>
  <c r="E203" i="12"/>
  <c r="E204" i="12"/>
  <c r="E205" i="12"/>
  <c r="E206" i="12"/>
  <c r="E207" i="12"/>
  <c r="E208" i="12"/>
  <c r="E209" i="12"/>
  <c r="E210" i="12"/>
  <c r="E211" i="12"/>
  <c r="E212" i="12"/>
  <c r="E213" i="12"/>
  <c r="E214" i="12"/>
  <c r="E215" i="12"/>
  <c r="E216" i="12"/>
  <c r="E217" i="12"/>
  <c r="E218" i="12"/>
  <c r="E219" i="12"/>
  <c r="E220" i="12"/>
  <c r="E221" i="12"/>
  <c r="E222" i="12"/>
  <c r="E223" i="12"/>
  <c r="E224" i="12"/>
  <c r="E225" i="12"/>
  <c r="E226" i="12"/>
  <c r="E227" i="12"/>
  <c r="E228" i="12"/>
  <c r="E229" i="12"/>
  <c r="E230" i="12"/>
  <c r="E231" i="12"/>
  <c r="E232" i="12"/>
  <c r="E233" i="12"/>
  <c r="E234" i="12"/>
  <c r="E235" i="12"/>
  <c r="E236" i="12"/>
  <c r="E237" i="12"/>
  <c r="E238" i="12"/>
  <c r="E239" i="12"/>
  <c r="E240" i="12"/>
  <c r="E241" i="12"/>
  <c r="E242" i="12"/>
  <c r="E243" i="12"/>
  <c r="E244" i="12"/>
  <c r="E245" i="12"/>
  <c r="E246" i="12"/>
  <c r="E247" i="12"/>
  <c r="E248" i="12"/>
  <c r="E249" i="12"/>
  <c r="E250" i="12"/>
  <c r="E251" i="12"/>
  <c r="E252" i="12"/>
  <c r="E253" i="12"/>
  <c r="E254" i="12"/>
  <c r="E255" i="12"/>
  <c r="E256" i="12"/>
  <c r="E257" i="12"/>
  <c r="E258" i="12"/>
  <c r="E259" i="12"/>
  <c r="E260" i="12"/>
  <c r="E261" i="12"/>
  <c r="E262" i="12"/>
  <c r="E263" i="12"/>
  <c r="E264" i="12"/>
  <c r="E265" i="12"/>
  <c r="E266" i="12"/>
  <c r="E267" i="12"/>
  <c r="E268" i="12"/>
  <c r="E269" i="12"/>
  <c r="E270" i="12"/>
  <c r="E271" i="12"/>
  <c r="E272" i="12"/>
  <c r="E273" i="12"/>
  <c r="E274" i="12"/>
  <c r="E275" i="12"/>
  <c r="E276" i="12"/>
  <c r="E277" i="12"/>
  <c r="E278" i="12"/>
  <c r="E279" i="12"/>
  <c r="E280" i="12"/>
  <c r="E281" i="12"/>
  <c r="E282" i="12"/>
  <c r="E283" i="12"/>
  <c r="E284" i="12"/>
  <c r="E285" i="12"/>
  <c r="E286" i="12"/>
  <c r="E287" i="12"/>
  <c r="E288" i="12"/>
  <c r="E289" i="12"/>
  <c r="E290" i="12"/>
  <c r="E291" i="12"/>
  <c r="E292" i="12"/>
  <c r="E293" i="12"/>
  <c r="E294" i="12"/>
  <c r="E295" i="12"/>
  <c r="E296" i="12"/>
  <c r="E297" i="12"/>
  <c r="E298" i="12"/>
  <c r="E299" i="12"/>
  <c r="E300" i="12"/>
  <c r="E301" i="12"/>
  <c r="E302" i="12"/>
  <c r="E303" i="12"/>
  <c r="E304" i="12"/>
  <c r="E305" i="12"/>
  <c r="E306" i="12"/>
  <c r="E307" i="12"/>
  <c r="E308" i="12"/>
  <c r="E309" i="12"/>
  <c r="E310" i="12"/>
  <c r="E311" i="12"/>
  <c r="E312" i="12"/>
  <c r="E313" i="12"/>
  <c r="E314" i="12"/>
  <c r="E315" i="12"/>
  <c r="E316" i="12"/>
  <c r="E317" i="12"/>
  <c r="E318" i="12"/>
  <c r="E319" i="12"/>
  <c r="E320" i="12"/>
  <c r="E321" i="12"/>
  <c r="E322" i="12"/>
  <c r="E323" i="12"/>
  <c r="E324" i="12"/>
  <c r="E325" i="12"/>
  <c r="E326" i="12"/>
  <c r="E327" i="12"/>
  <c r="E328" i="12"/>
  <c r="E329" i="12"/>
  <c r="E330" i="12"/>
  <c r="E331" i="12"/>
  <c r="E332" i="12"/>
  <c r="E333" i="12"/>
  <c r="E334" i="12"/>
  <c r="E335" i="12"/>
  <c r="E336" i="12"/>
  <c r="E337" i="12"/>
  <c r="E338" i="12"/>
  <c r="E339" i="12"/>
  <c r="E340" i="12"/>
  <c r="E341" i="12"/>
  <c r="E342" i="12"/>
  <c r="E343" i="12"/>
  <c r="E344" i="12"/>
  <c r="E345" i="12"/>
  <c r="E346" i="12"/>
  <c r="E347" i="12"/>
  <c r="E348" i="12"/>
  <c r="E349" i="12"/>
  <c r="E350" i="12"/>
  <c r="E351" i="12"/>
  <c r="E352" i="12"/>
  <c r="E353" i="12"/>
  <c r="E354" i="12"/>
  <c r="E355" i="12"/>
  <c r="E356" i="12"/>
  <c r="E357" i="12"/>
  <c r="E358" i="12"/>
  <c r="E359" i="12"/>
  <c r="E360" i="12"/>
  <c r="E361" i="12"/>
  <c r="E362" i="12"/>
  <c r="E363" i="12"/>
  <c r="E364" i="12"/>
  <c r="E365" i="12"/>
  <c r="E366" i="12"/>
  <c r="E367" i="12"/>
  <c r="E368" i="12"/>
  <c r="E369" i="12"/>
  <c r="E370" i="12"/>
  <c r="E371" i="12"/>
  <c r="E372" i="12"/>
  <c r="E373" i="12"/>
  <c r="E374" i="12"/>
  <c r="E375" i="12"/>
  <c r="E376" i="12"/>
  <c r="E377" i="12"/>
  <c r="E378" i="12"/>
  <c r="E379" i="12"/>
  <c r="E380" i="12"/>
  <c r="E381" i="12"/>
  <c r="E382" i="12"/>
  <c r="E383" i="12"/>
  <c r="E384" i="12"/>
  <c r="E385" i="12"/>
  <c r="E386" i="12"/>
  <c r="E387" i="12"/>
  <c r="E388" i="12"/>
  <c r="E389" i="12"/>
  <c r="E390" i="12"/>
  <c r="E391" i="12"/>
  <c r="E392" i="12"/>
  <c r="E393" i="12"/>
  <c r="E394" i="12"/>
  <c r="E395" i="12"/>
  <c r="E396" i="12"/>
  <c r="E397" i="12"/>
  <c r="E398" i="12"/>
  <c r="E399" i="12"/>
  <c r="E400" i="12"/>
  <c r="E401" i="12"/>
  <c r="E402" i="12"/>
  <c r="E403" i="12"/>
  <c r="E404" i="12"/>
  <c r="E405" i="12"/>
  <c r="E406" i="12"/>
  <c r="E407" i="12"/>
  <c r="E408" i="12"/>
  <c r="E409" i="12"/>
  <c r="E410" i="12"/>
  <c r="E411" i="12"/>
  <c r="E412" i="12"/>
  <c r="E413" i="12"/>
  <c r="E414" i="12"/>
  <c r="E415" i="12"/>
  <c r="E416" i="12"/>
  <c r="E417" i="12"/>
  <c r="E418" i="12"/>
  <c r="E419" i="12"/>
  <c r="E420" i="12"/>
  <c r="E421" i="12"/>
  <c r="E422" i="12"/>
  <c r="E423" i="12"/>
  <c r="E424" i="12"/>
  <c r="E425" i="12"/>
  <c r="E426" i="12"/>
  <c r="E427" i="12"/>
  <c r="E428" i="12"/>
  <c r="E429" i="12"/>
  <c r="E430" i="12"/>
  <c r="E431" i="12"/>
  <c r="E432" i="12"/>
  <c r="E433" i="12"/>
  <c r="E434" i="12"/>
  <c r="E435" i="12"/>
  <c r="E436" i="12"/>
  <c r="E437" i="12"/>
  <c r="E438" i="12"/>
  <c r="E439" i="12"/>
  <c r="E440" i="12"/>
  <c r="E441" i="12"/>
  <c r="E442" i="12"/>
  <c r="E443" i="12"/>
  <c r="E444" i="12"/>
  <c r="E445" i="12"/>
  <c r="E446" i="12"/>
  <c r="E447" i="12"/>
  <c r="E448" i="12"/>
  <c r="E449" i="12"/>
  <c r="E450" i="12"/>
  <c r="E451" i="12"/>
  <c r="E452" i="12"/>
  <c r="E453" i="12"/>
  <c r="E454" i="12"/>
  <c r="E455" i="12"/>
  <c r="E456" i="12"/>
  <c r="E457" i="12"/>
  <c r="E458" i="12"/>
  <c r="E459" i="12"/>
  <c r="E460" i="12"/>
  <c r="E461" i="12"/>
  <c r="E462" i="12"/>
  <c r="E463" i="12"/>
  <c r="E464" i="12"/>
  <c r="E465" i="12"/>
  <c r="E466" i="12"/>
  <c r="E467" i="12"/>
  <c r="E468" i="12"/>
  <c r="E469" i="12"/>
  <c r="E470" i="12"/>
  <c r="E471" i="12"/>
  <c r="E472" i="12"/>
  <c r="E473" i="12"/>
  <c r="E474" i="12"/>
  <c r="E475" i="12"/>
  <c r="E476" i="12"/>
  <c r="E477" i="12"/>
  <c r="E478" i="12"/>
  <c r="E479" i="12"/>
  <c r="E480" i="12"/>
  <c r="E481" i="12"/>
  <c r="E482" i="12"/>
  <c r="E483" i="12"/>
  <c r="E484" i="12"/>
  <c r="E485" i="12"/>
  <c r="E486" i="12"/>
  <c r="E487" i="12"/>
  <c r="E488" i="12"/>
  <c r="E489" i="12"/>
  <c r="E490" i="12"/>
  <c r="E491" i="12"/>
  <c r="E492" i="12"/>
  <c r="E493" i="12"/>
  <c r="E494" i="12"/>
  <c r="E495" i="12"/>
  <c r="E496" i="12"/>
  <c r="E497" i="12"/>
  <c r="E498" i="12"/>
  <c r="E499" i="12"/>
  <c r="E500" i="12"/>
  <c r="E501" i="12"/>
  <c r="E502" i="12"/>
  <c r="E503" i="12"/>
  <c r="E504" i="12"/>
  <c r="E505" i="12"/>
  <c r="E506" i="12"/>
  <c r="E507" i="12"/>
  <c r="E508" i="12"/>
  <c r="E509" i="12"/>
  <c r="E510" i="12"/>
  <c r="E511" i="12"/>
  <c r="E512" i="12"/>
  <c r="E513" i="12"/>
  <c r="E514" i="12"/>
  <c r="E515" i="12"/>
  <c r="E516" i="12"/>
  <c r="E517" i="12"/>
  <c r="E518" i="12"/>
  <c r="E519" i="12"/>
  <c r="E520" i="12"/>
  <c r="E521" i="12"/>
  <c r="E522" i="12"/>
  <c r="E523" i="12"/>
  <c r="E524" i="12"/>
  <c r="E525" i="12"/>
  <c r="E526" i="12"/>
  <c r="E527" i="12"/>
  <c r="E528" i="12"/>
  <c r="E529" i="12"/>
  <c r="E530" i="12"/>
  <c r="E531" i="12"/>
  <c r="E532" i="12"/>
  <c r="E533" i="12"/>
  <c r="E534" i="12"/>
  <c r="E535" i="12"/>
  <c r="E536" i="12"/>
  <c r="E537" i="12"/>
  <c r="E538" i="12"/>
  <c r="E539" i="12"/>
  <c r="E540" i="12"/>
  <c r="E541" i="12"/>
  <c r="E542" i="12"/>
  <c r="E543" i="12"/>
  <c r="E544" i="12"/>
  <c r="E545" i="12"/>
  <c r="E546" i="12"/>
  <c r="E547" i="12"/>
  <c r="E548" i="12"/>
  <c r="E549" i="12"/>
  <c r="E550" i="12"/>
  <c r="E551" i="12"/>
  <c r="E552" i="12"/>
  <c r="E553" i="12"/>
  <c r="E554" i="12"/>
  <c r="E555" i="12"/>
  <c r="E556" i="12"/>
  <c r="E557" i="12"/>
  <c r="E558" i="12"/>
  <c r="E559" i="12"/>
  <c r="E560" i="12"/>
  <c r="E561" i="12"/>
  <c r="E562" i="12"/>
  <c r="E563" i="12"/>
  <c r="E564" i="12"/>
  <c r="E565" i="12"/>
  <c r="E566" i="12"/>
  <c r="E567" i="12"/>
  <c r="E568" i="12"/>
  <c r="E569" i="12"/>
  <c r="E570" i="12"/>
  <c r="E571" i="12"/>
  <c r="E572" i="12"/>
  <c r="E573" i="12"/>
  <c r="E574" i="12"/>
  <c r="E575" i="12"/>
  <c r="E576" i="12"/>
  <c r="E577" i="12"/>
  <c r="E578" i="12"/>
  <c r="E579" i="12"/>
  <c r="E580" i="12"/>
  <c r="E581" i="12"/>
  <c r="E582" i="12"/>
  <c r="E583" i="12"/>
  <c r="E584" i="12"/>
  <c r="E585" i="12"/>
  <c r="E586" i="12"/>
  <c r="E587" i="12"/>
  <c r="E588" i="12"/>
  <c r="E589" i="12"/>
  <c r="E590" i="12"/>
  <c r="E591" i="12"/>
  <c r="E592" i="12"/>
  <c r="E593" i="12"/>
  <c r="E594" i="12"/>
  <c r="E595" i="12"/>
  <c r="E596" i="12"/>
  <c r="E597" i="12"/>
  <c r="E598" i="12"/>
  <c r="E599" i="12"/>
  <c r="E600" i="12"/>
  <c r="E601" i="12"/>
  <c r="E602" i="12"/>
  <c r="E603" i="12"/>
  <c r="E604" i="12"/>
  <c r="E605" i="12"/>
  <c r="E606" i="12"/>
  <c r="E607" i="12"/>
  <c r="E608" i="12"/>
  <c r="E609" i="12"/>
  <c r="E610" i="12"/>
  <c r="E611" i="12"/>
  <c r="E612" i="12"/>
  <c r="E613" i="12"/>
  <c r="E614" i="12"/>
  <c r="E615" i="12"/>
  <c r="E616" i="12"/>
  <c r="E617" i="12"/>
  <c r="E618" i="12"/>
  <c r="E619" i="12"/>
  <c r="E620" i="12"/>
  <c r="E621" i="12"/>
  <c r="E622" i="12"/>
  <c r="E623" i="12"/>
  <c r="E624" i="12"/>
  <c r="E625" i="12"/>
  <c r="E626" i="12"/>
  <c r="E627" i="12"/>
  <c r="E628" i="12"/>
  <c r="E629" i="12"/>
  <c r="E630" i="12"/>
  <c r="E631" i="12"/>
  <c r="E632" i="12"/>
  <c r="E633" i="12"/>
  <c r="E634" i="12"/>
  <c r="E635" i="12"/>
  <c r="E636" i="12"/>
  <c r="E637" i="12"/>
  <c r="E638" i="12"/>
  <c r="E639" i="12"/>
  <c r="E640" i="12"/>
  <c r="E641" i="12"/>
  <c r="E642" i="12"/>
  <c r="E643" i="12"/>
  <c r="E644" i="12"/>
  <c r="E645" i="12"/>
  <c r="E646" i="12"/>
  <c r="E647" i="12"/>
  <c r="E648" i="12"/>
  <c r="E649" i="12"/>
  <c r="E650" i="12"/>
  <c r="E651" i="12"/>
  <c r="E652" i="12"/>
  <c r="E653" i="12"/>
  <c r="E654" i="12"/>
  <c r="E655" i="12"/>
  <c r="E656" i="12"/>
  <c r="E657" i="12"/>
  <c r="E658" i="12"/>
  <c r="E659" i="12"/>
  <c r="E660" i="12"/>
  <c r="E661" i="12"/>
  <c r="E662" i="12"/>
  <c r="E663" i="12"/>
  <c r="E664" i="12"/>
  <c r="E665" i="12"/>
  <c r="E666" i="12"/>
  <c r="E667" i="12"/>
  <c r="E668" i="12"/>
  <c r="E669" i="12"/>
  <c r="E670" i="12"/>
  <c r="E671" i="12"/>
  <c r="E672" i="12"/>
  <c r="E673" i="12"/>
  <c r="E674" i="12"/>
  <c r="E675" i="12"/>
  <c r="E676" i="12"/>
  <c r="E677" i="12"/>
  <c r="E678" i="12"/>
  <c r="E679" i="12"/>
  <c r="E680" i="12"/>
  <c r="E681" i="12"/>
  <c r="E682" i="12"/>
  <c r="E683" i="12"/>
  <c r="E684" i="12"/>
  <c r="E685" i="12"/>
  <c r="E686" i="12"/>
  <c r="E687" i="12"/>
  <c r="E688" i="12"/>
  <c r="E689" i="12"/>
  <c r="E690" i="12"/>
  <c r="E691" i="12"/>
  <c r="E692" i="12"/>
  <c r="E693" i="12"/>
  <c r="E694" i="12"/>
  <c r="E695" i="12"/>
  <c r="E696" i="12"/>
  <c r="E697" i="12"/>
  <c r="E698" i="12"/>
  <c r="E699" i="12"/>
  <c r="E700" i="12"/>
  <c r="E701" i="12"/>
  <c r="E702" i="12"/>
  <c r="E703" i="12"/>
  <c r="E704" i="12"/>
  <c r="E705" i="12"/>
  <c r="E706" i="12"/>
  <c r="E707" i="12"/>
  <c r="E708" i="12"/>
  <c r="E709" i="12"/>
  <c r="E710" i="12"/>
  <c r="E711" i="12"/>
  <c r="E712" i="12"/>
  <c r="E713" i="12"/>
  <c r="E714" i="12"/>
  <c r="E715" i="12"/>
  <c r="E716" i="12"/>
  <c r="E717" i="12"/>
  <c r="E718" i="12"/>
  <c r="E719" i="12"/>
  <c r="E720" i="12"/>
  <c r="E721" i="12"/>
  <c r="E722" i="12"/>
  <c r="E723" i="12"/>
  <c r="E724" i="12"/>
  <c r="E725" i="12"/>
  <c r="E726" i="12"/>
  <c r="E727" i="12"/>
  <c r="E728" i="12"/>
  <c r="E729" i="12"/>
  <c r="E730" i="12"/>
  <c r="E731" i="12"/>
  <c r="E732" i="12"/>
  <c r="E733" i="12"/>
  <c r="E734" i="12"/>
  <c r="E735" i="12"/>
  <c r="E736" i="12"/>
  <c r="E737" i="12"/>
  <c r="E738" i="12"/>
  <c r="E739" i="12"/>
  <c r="E740" i="12"/>
  <c r="E741" i="12"/>
  <c r="E742" i="12"/>
  <c r="E743" i="12"/>
  <c r="E744" i="12"/>
  <c r="E745" i="12"/>
  <c r="E746" i="12"/>
  <c r="E747" i="12"/>
  <c r="E748" i="12"/>
  <c r="E749" i="12"/>
  <c r="E750" i="12"/>
  <c r="E751" i="12"/>
  <c r="E752" i="12"/>
  <c r="E753" i="12"/>
  <c r="E754" i="12"/>
  <c r="E755" i="12"/>
  <c r="E756" i="12"/>
  <c r="E757" i="12"/>
  <c r="E758" i="12"/>
  <c r="E759" i="12"/>
  <c r="E760" i="12"/>
  <c r="E761" i="12"/>
  <c r="E762" i="12"/>
  <c r="E763" i="12"/>
  <c r="E764" i="12"/>
  <c r="E765" i="12"/>
  <c r="E766" i="12"/>
  <c r="E767" i="12"/>
  <c r="E768" i="12"/>
  <c r="E769" i="12"/>
  <c r="E770" i="12"/>
  <c r="E771" i="12"/>
  <c r="E772" i="12"/>
  <c r="E773" i="12"/>
  <c r="E774" i="12"/>
  <c r="E775" i="12"/>
  <c r="E776" i="12"/>
  <c r="E777" i="12"/>
  <c r="E778" i="12"/>
  <c r="E779" i="12"/>
  <c r="E780" i="12"/>
  <c r="E781" i="12"/>
  <c r="E782" i="12"/>
  <c r="E783" i="12"/>
  <c r="E784" i="12"/>
  <c r="E785" i="12"/>
  <c r="E786" i="12"/>
  <c r="E787" i="12"/>
  <c r="E788" i="12"/>
  <c r="E789" i="12"/>
  <c r="E790" i="12"/>
  <c r="E791" i="12"/>
  <c r="E792" i="12"/>
  <c r="E793" i="12"/>
  <c r="E794" i="12"/>
  <c r="E795" i="12"/>
  <c r="E796" i="12"/>
  <c r="E797" i="12"/>
  <c r="E798" i="12"/>
  <c r="E799" i="12"/>
  <c r="E800" i="12"/>
  <c r="E801" i="12"/>
  <c r="E802" i="12"/>
  <c r="E803" i="12"/>
  <c r="E804" i="12"/>
  <c r="E805" i="12"/>
  <c r="E806" i="12"/>
  <c r="E807" i="12"/>
  <c r="E808" i="12"/>
  <c r="E809" i="12"/>
  <c r="E810" i="12"/>
  <c r="E811" i="12"/>
  <c r="E812" i="12"/>
  <c r="E813" i="12"/>
  <c r="E814" i="12"/>
  <c r="E815" i="12"/>
  <c r="E816" i="12"/>
  <c r="E817" i="12"/>
  <c r="E818" i="12"/>
  <c r="E819" i="12"/>
  <c r="E820" i="12"/>
  <c r="E821" i="12"/>
  <c r="E822" i="12"/>
  <c r="E823" i="12"/>
  <c r="E824" i="12"/>
  <c r="E825" i="12"/>
  <c r="E826" i="12"/>
  <c r="E827" i="12"/>
  <c r="E828" i="12"/>
  <c r="E829" i="12"/>
  <c r="E830" i="12"/>
  <c r="E831" i="12"/>
  <c r="E832" i="12"/>
  <c r="E833" i="12"/>
  <c r="E834" i="12"/>
  <c r="E835" i="12"/>
  <c r="E836" i="12"/>
  <c r="E837" i="12"/>
  <c r="E838" i="12"/>
  <c r="E839" i="12"/>
  <c r="E840" i="12"/>
  <c r="E841" i="12"/>
  <c r="E842" i="12"/>
  <c r="E843" i="12"/>
  <c r="E844" i="12"/>
  <c r="E845" i="12"/>
  <c r="E846" i="12"/>
  <c r="E847" i="12"/>
  <c r="E848" i="12"/>
  <c r="E849" i="12"/>
  <c r="E850" i="12"/>
  <c r="E851" i="12"/>
  <c r="E852" i="12"/>
  <c r="E853" i="12"/>
  <c r="E854" i="12"/>
  <c r="E855" i="12"/>
  <c r="E856" i="12"/>
  <c r="E857" i="12"/>
  <c r="E858" i="12"/>
  <c r="E859" i="12"/>
  <c r="E860" i="12"/>
  <c r="E861" i="12"/>
  <c r="E862" i="12"/>
  <c r="E863" i="12"/>
  <c r="E864" i="12"/>
  <c r="E865" i="12"/>
  <c r="E866" i="12"/>
  <c r="E867" i="12"/>
  <c r="E868" i="12"/>
  <c r="E869" i="12"/>
  <c r="E870" i="12"/>
  <c r="E871" i="12"/>
  <c r="E872" i="12"/>
  <c r="E873" i="12"/>
  <c r="E874" i="12"/>
  <c r="E875" i="12"/>
  <c r="E876" i="12"/>
  <c r="E877" i="12"/>
  <c r="E878" i="12"/>
  <c r="E879" i="12"/>
  <c r="E880" i="12"/>
  <c r="E881" i="12"/>
  <c r="E882" i="12"/>
  <c r="E883" i="12"/>
  <c r="E884" i="12"/>
  <c r="E885" i="12"/>
  <c r="E886" i="12"/>
  <c r="E887" i="12"/>
  <c r="E888" i="12"/>
  <c r="E889" i="12"/>
  <c r="E890" i="12"/>
  <c r="E891" i="12"/>
  <c r="E892" i="12"/>
  <c r="E893" i="12"/>
  <c r="E894" i="12"/>
  <c r="E895" i="12"/>
  <c r="E896" i="12"/>
  <c r="E897" i="12"/>
  <c r="E898" i="12"/>
  <c r="E899" i="12"/>
  <c r="E900" i="12"/>
  <c r="E901" i="12"/>
  <c r="E902" i="12"/>
  <c r="E903" i="12"/>
  <c r="E904" i="12"/>
  <c r="E905" i="12"/>
  <c r="E906" i="12"/>
  <c r="E907" i="12"/>
  <c r="E908" i="12"/>
  <c r="E909" i="12"/>
  <c r="E910" i="12"/>
  <c r="E911" i="12"/>
  <c r="E912" i="12"/>
  <c r="E913" i="12"/>
  <c r="E914" i="12"/>
  <c r="E915" i="12"/>
  <c r="E916" i="12"/>
  <c r="E917" i="12"/>
  <c r="E918" i="12"/>
  <c r="E919" i="12"/>
  <c r="E920" i="12"/>
  <c r="E921" i="12"/>
  <c r="E922" i="12"/>
  <c r="E923" i="12"/>
  <c r="E924" i="12"/>
  <c r="E925" i="12"/>
  <c r="E926" i="12"/>
  <c r="E927" i="12"/>
  <c r="E928" i="12"/>
  <c r="E929" i="12"/>
  <c r="E930" i="12"/>
  <c r="E931" i="12"/>
  <c r="E932" i="12"/>
  <c r="E933" i="12"/>
  <c r="E934" i="12"/>
  <c r="E935" i="12"/>
  <c r="E936" i="12"/>
  <c r="E937" i="12"/>
  <c r="E938" i="12"/>
  <c r="E939" i="12"/>
  <c r="E940" i="12"/>
  <c r="E941" i="12"/>
  <c r="E942" i="12"/>
  <c r="E943" i="12"/>
  <c r="E944" i="12"/>
  <c r="E945" i="12"/>
  <c r="E946" i="12"/>
  <c r="E947" i="12"/>
  <c r="E948" i="12"/>
  <c r="E949" i="12"/>
  <c r="E950" i="12"/>
  <c r="E951" i="12"/>
  <c r="E952" i="12"/>
  <c r="E953" i="12"/>
  <c r="E954" i="12"/>
  <c r="E955" i="12"/>
  <c r="E956" i="12"/>
  <c r="E957" i="12"/>
  <c r="E958" i="12"/>
  <c r="E959" i="12"/>
  <c r="E960" i="12"/>
  <c r="E961" i="12"/>
  <c r="E962" i="12"/>
  <c r="E963" i="12"/>
  <c r="E964" i="12"/>
  <c r="E965" i="12"/>
  <c r="E966" i="12"/>
  <c r="E967" i="12"/>
  <c r="E968" i="12"/>
  <c r="E969" i="12"/>
  <c r="E970" i="12"/>
  <c r="E971" i="12"/>
  <c r="E972" i="12"/>
  <c r="E973" i="12"/>
  <c r="E974" i="12"/>
  <c r="E975" i="12"/>
  <c r="E976" i="12"/>
  <c r="E977" i="12"/>
  <c r="E978" i="12"/>
  <c r="E979" i="12"/>
  <c r="E980" i="12"/>
  <c r="E981" i="12"/>
  <c r="E982" i="12"/>
  <c r="E983" i="12"/>
  <c r="E984" i="12"/>
  <c r="E985" i="12"/>
  <c r="E986" i="12"/>
  <c r="E987" i="12"/>
  <c r="E988" i="12"/>
  <c r="E989" i="12"/>
  <c r="E990" i="12"/>
  <c r="E991" i="12"/>
  <c r="E992" i="12"/>
  <c r="E993" i="12"/>
  <c r="E994" i="12"/>
  <c r="E995" i="12"/>
  <c r="E996" i="12"/>
  <c r="E997" i="12"/>
  <c r="E998" i="12"/>
  <c r="E999" i="12"/>
  <c r="E1000" i="12"/>
  <c r="J3" i="10" l="1"/>
  <c r="H5" i="10"/>
  <c r="M42" i="6"/>
  <c r="M41" i="6"/>
  <c r="L43" i="6"/>
  <c r="L42" i="6"/>
  <c r="L41" i="6"/>
  <c r="L40" i="6"/>
  <c r="E3" i="10" l="1"/>
  <c r="K28" i="10"/>
  <c r="H6" i="10"/>
  <c r="I11" i="8"/>
  <c r="I12" i="8"/>
  <c r="K25" i="10"/>
  <c r="K44" i="10"/>
  <c r="K5" i="10"/>
  <c r="K78" i="10"/>
  <c r="K41" i="10"/>
  <c r="K94" i="10"/>
  <c r="K62" i="10"/>
  <c r="K15" i="10"/>
  <c r="K33" i="10"/>
  <c r="K102" i="10"/>
  <c r="K86" i="10"/>
  <c r="K70" i="10"/>
  <c r="K54" i="10"/>
  <c r="K4" i="10"/>
  <c r="K7" i="10"/>
  <c r="K11" i="10"/>
  <c r="K37" i="10"/>
  <c r="K29" i="10"/>
  <c r="K21" i="10"/>
  <c r="K98" i="10"/>
  <c r="K90" i="10"/>
  <c r="K82" i="10"/>
  <c r="K74" i="10"/>
  <c r="K66" i="10"/>
  <c r="K58" i="10"/>
  <c r="K50" i="10"/>
  <c r="K8" i="10"/>
  <c r="K9" i="10"/>
  <c r="K17" i="10"/>
  <c r="K13" i="10"/>
  <c r="K43" i="10"/>
  <c r="K39" i="10"/>
  <c r="K35" i="10"/>
  <c r="K31" i="10"/>
  <c r="K27" i="10"/>
  <c r="K23" i="10"/>
  <c r="K19" i="10"/>
  <c r="K100" i="10"/>
  <c r="K96" i="10"/>
  <c r="K92" i="10"/>
  <c r="K88" i="10"/>
  <c r="K84" i="10"/>
  <c r="K80" i="10"/>
  <c r="K76" i="10"/>
  <c r="K72" i="10"/>
  <c r="K68" i="10"/>
  <c r="K64" i="10"/>
  <c r="K60" i="10"/>
  <c r="K56" i="10"/>
  <c r="K52" i="10"/>
  <c r="K48" i="10"/>
  <c r="K18" i="10"/>
  <c r="K16" i="10"/>
  <c r="K14" i="10"/>
  <c r="K12" i="10"/>
  <c r="K10" i="10"/>
  <c r="K42" i="10"/>
  <c r="K40" i="10"/>
  <c r="K38" i="10"/>
  <c r="K36" i="10"/>
  <c r="K34" i="10"/>
  <c r="K32" i="10"/>
  <c r="K30" i="10"/>
  <c r="K26" i="10"/>
  <c r="K24" i="10"/>
  <c r="K22" i="10"/>
  <c r="K20" i="10"/>
  <c r="K103" i="10"/>
  <c r="K101" i="10"/>
  <c r="K99" i="10"/>
  <c r="K97" i="10"/>
  <c r="K95" i="10"/>
  <c r="K93" i="10"/>
  <c r="K91" i="10"/>
  <c r="K89" i="10"/>
  <c r="K87" i="10"/>
  <c r="K85" i="10"/>
  <c r="K83" i="10"/>
  <c r="K81" i="10"/>
  <c r="K79" i="10"/>
  <c r="K77" i="10"/>
  <c r="K75" i="10"/>
  <c r="K73" i="10"/>
  <c r="K71" i="10"/>
  <c r="K69" i="10"/>
  <c r="K67" i="10"/>
  <c r="K65" i="10"/>
  <c r="K63" i="10"/>
  <c r="K61" i="10"/>
  <c r="K59" i="10"/>
  <c r="K57" i="10"/>
  <c r="K55" i="10"/>
  <c r="K53" i="10"/>
  <c r="K51" i="10"/>
  <c r="K49" i="10"/>
  <c r="K46" i="10"/>
  <c r="K47" i="10"/>
  <c r="K45" i="10"/>
  <c r="K6" i="10"/>
  <c r="H7" i="10" l="1"/>
  <c r="K3" i="10"/>
  <c r="K2" i="10" s="1"/>
  <c r="E4" i="10" s="1"/>
  <c r="A2" i="12"/>
  <c r="A3" i="12" s="1"/>
  <c r="A4" i="12" s="1"/>
  <c r="A5" i="12" s="1"/>
  <c r="A6" i="12" s="1"/>
  <c r="A7" i="12" s="1"/>
  <c r="A8" i="12" s="1"/>
  <c r="A9" i="12" s="1"/>
  <c r="A10" i="12" s="1"/>
  <c r="A11" i="12" s="1"/>
  <c r="A12" i="12" s="1"/>
  <c r="A13" i="12" s="1"/>
  <c r="A14" i="12" s="1"/>
  <c r="A15" i="12" s="1"/>
  <c r="A16" i="12" s="1"/>
  <c r="A17" i="12" s="1"/>
  <c r="A18" i="12" s="1"/>
  <c r="A19" i="12" s="1"/>
  <c r="A20" i="12" s="1"/>
  <c r="A21" i="12" s="1"/>
  <c r="A22" i="12" s="1"/>
  <c r="A23" i="12" s="1"/>
  <c r="A24" i="12" s="1"/>
  <c r="A25" i="12" s="1"/>
  <c r="A26" i="12" s="1"/>
  <c r="A27" i="12" s="1"/>
  <c r="A28" i="12" s="1"/>
  <c r="A29" i="12" s="1"/>
  <c r="A30" i="12" s="1"/>
  <c r="A31" i="12" s="1"/>
  <c r="A32" i="12" s="1"/>
  <c r="A33" i="12" s="1"/>
  <c r="A34" i="12" s="1"/>
  <c r="A35" i="12" s="1"/>
  <c r="A36" i="12" s="1"/>
  <c r="A37" i="12" s="1"/>
  <c r="A38" i="12" s="1"/>
  <c r="A39" i="12" s="1"/>
  <c r="A40" i="12" s="1"/>
  <c r="A41" i="12" s="1"/>
  <c r="A42" i="12" s="1"/>
  <c r="A43" i="12" s="1"/>
  <c r="A44" i="12" s="1"/>
  <c r="A45" i="12" s="1"/>
  <c r="A46" i="12" s="1"/>
  <c r="A47" i="12" s="1"/>
  <c r="A48" i="12" s="1"/>
  <c r="A49" i="12" s="1"/>
  <c r="A50" i="12" s="1"/>
  <c r="A51" i="12" s="1"/>
  <c r="A52" i="12" s="1"/>
  <c r="A53" i="12" s="1"/>
  <c r="A54" i="12" s="1"/>
  <c r="A55" i="12" s="1"/>
  <c r="A56" i="12" s="1"/>
  <c r="A57" i="12" s="1"/>
  <c r="A58" i="12" s="1"/>
  <c r="A59" i="12" s="1"/>
  <c r="A60" i="12" s="1"/>
  <c r="A61" i="12" s="1"/>
  <c r="A62" i="12" s="1"/>
  <c r="A63" i="12" s="1"/>
  <c r="A64" i="12" s="1"/>
  <c r="A65" i="12" s="1"/>
  <c r="A66" i="12" s="1"/>
  <c r="A67" i="12" s="1"/>
  <c r="A68" i="12" s="1"/>
  <c r="A69" i="12" s="1"/>
  <c r="A70" i="12" s="1"/>
  <c r="A71" i="12" s="1"/>
  <c r="A72" i="12" s="1"/>
  <c r="A73" i="12" s="1"/>
  <c r="A74" i="12" s="1"/>
  <c r="A75" i="12" s="1"/>
  <c r="A76" i="12" s="1"/>
  <c r="A77" i="12" s="1"/>
  <c r="A78" i="12" s="1"/>
  <c r="A79" i="12" s="1"/>
  <c r="A80" i="12" s="1"/>
  <c r="A81" i="12" s="1"/>
  <c r="A82" i="12" s="1"/>
  <c r="A83" i="12" s="1"/>
  <c r="A84" i="12" s="1"/>
  <c r="A85" i="12" s="1"/>
  <c r="A86" i="12" s="1"/>
  <c r="A87" i="12" s="1"/>
  <c r="A88" i="12" s="1"/>
  <c r="A89" i="12" s="1"/>
  <c r="A90" i="12" s="1"/>
  <c r="A91" i="12" s="1"/>
  <c r="A92" i="12" s="1"/>
  <c r="A93" i="12" s="1"/>
  <c r="A94" i="12" s="1"/>
  <c r="A95" i="12" s="1"/>
  <c r="A96" i="12" s="1"/>
  <c r="A97" i="12" s="1"/>
  <c r="A98" i="12" s="1"/>
  <c r="A99" i="12" s="1"/>
  <c r="A100" i="12" s="1"/>
  <c r="A101" i="12" s="1"/>
  <c r="A102" i="12" s="1"/>
  <c r="A103" i="12" s="1"/>
  <c r="A104" i="12" s="1"/>
  <c r="A105" i="12" s="1"/>
  <c r="A106" i="12" s="1"/>
  <c r="A107" i="12" s="1"/>
  <c r="A108" i="12" s="1"/>
  <c r="A109" i="12" s="1"/>
  <c r="A110" i="12" s="1"/>
  <c r="A111" i="12" s="1"/>
  <c r="A112" i="12" s="1"/>
  <c r="A113" i="12" s="1"/>
  <c r="A114" i="12" s="1"/>
  <c r="A115" i="12" s="1"/>
  <c r="A116" i="12" s="1"/>
  <c r="A117" i="12" s="1"/>
  <c r="A118" i="12" s="1"/>
  <c r="A119" i="12" s="1"/>
  <c r="A120" i="12" s="1"/>
  <c r="A121" i="12" s="1"/>
  <c r="A122" i="12" s="1"/>
  <c r="A123" i="12" s="1"/>
  <c r="A124" i="12" s="1"/>
  <c r="A125" i="12" s="1"/>
  <c r="A126" i="12" s="1"/>
  <c r="A127" i="12" s="1"/>
  <c r="A128" i="12" s="1"/>
  <c r="A129" i="12" s="1"/>
  <c r="A130" i="12" s="1"/>
  <c r="A131" i="12" s="1"/>
  <c r="A132" i="12" s="1"/>
  <c r="A133" i="12" s="1"/>
  <c r="A134" i="12" s="1"/>
  <c r="A135" i="12" s="1"/>
  <c r="A136" i="12" s="1"/>
  <c r="A137" i="12" s="1"/>
  <c r="A138" i="12" s="1"/>
  <c r="A139" i="12" s="1"/>
  <c r="A140" i="12" s="1"/>
  <c r="A141" i="12" s="1"/>
  <c r="A142" i="12" s="1"/>
  <c r="A143" i="12" s="1"/>
  <c r="A144" i="12" s="1"/>
  <c r="A145" i="12" s="1"/>
  <c r="A146" i="12" s="1"/>
  <c r="A147" i="12" s="1"/>
  <c r="A148" i="12" s="1"/>
  <c r="A149" i="12" s="1"/>
  <c r="A150" i="12" s="1"/>
  <c r="A151" i="12" s="1"/>
  <c r="A152" i="12" s="1"/>
  <c r="A153" i="12" s="1"/>
  <c r="A154" i="12" s="1"/>
  <c r="A155" i="12" s="1"/>
  <c r="A156" i="12" s="1"/>
  <c r="A157" i="12" s="1"/>
  <c r="A158" i="12" s="1"/>
  <c r="A159" i="12" s="1"/>
  <c r="A160" i="12" s="1"/>
  <c r="A161" i="12" s="1"/>
  <c r="A162" i="12" s="1"/>
  <c r="A163" i="12" s="1"/>
  <c r="A164" i="12" s="1"/>
  <c r="A165" i="12" s="1"/>
  <c r="A166" i="12" s="1"/>
  <c r="A167" i="12" s="1"/>
  <c r="A168" i="12" s="1"/>
  <c r="A169" i="12" s="1"/>
  <c r="A170" i="12" s="1"/>
  <c r="A171" i="12" s="1"/>
  <c r="A172" i="12" s="1"/>
  <c r="A173" i="12" s="1"/>
  <c r="A174" i="12" s="1"/>
  <c r="A175" i="12" s="1"/>
  <c r="A176" i="12" s="1"/>
  <c r="A177" i="12" s="1"/>
  <c r="A178" i="12" s="1"/>
  <c r="A179" i="12" s="1"/>
  <c r="A180" i="12" s="1"/>
  <c r="A181" i="12" s="1"/>
  <c r="A182" i="12" s="1"/>
  <c r="A183" i="12" s="1"/>
  <c r="A184" i="12" s="1"/>
  <c r="A185" i="12" s="1"/>
  <c r="A186" i="12" s="1"/>
  <c r="A187" i="12" s="1"/>
  <c r="A188" i="12" s="1"/>
  <c r="A189" i="12" s="1"/>
  <c r="A190" i="12" s="1"/>
  <c r="A191" i="12" s="1"/>
  <c r="A192" i="12" s="1"/>
  <c r="A193" i="12" s="1"/>
  <c r="A194" i="12" s="1"/>
  <c r="A195" i="12" s="1"/>
  <c r="A196" i="12" s="1"/>
  <c r="A197" i="12" s="1"/>
  <c r="A198" i="12" s="1"/>
  <c r="A199" i="12" s="1"/>
  <c r="A200" i="12" s="1"/>
  <c r="A201" i="12" s="1"/>
  <c r="A202" i="12" s="1"/>
  <c r="A203" i="12" s="1"/>
  <c r="A204" i="12" s="1"/>
  <c r="A205" i="12" s="1"/>
  <c r="A206" i="12" s="1"/>
  <c r="A207" i="12" s="1"/>
  <c r="A208" i="12" s="1"/>
  <c r="A209" i="12" s="1"/>
  <c r="A210" i="12" s="1"/>
  <c r="A211" i="12" s="1"/>
  <c r="A212" i="12" s="1"/>
  <c r="A213" i="12" s="1"/>
  <c r="A214" i="12" s="1"/>
  <c r="A215" i="12" s="1"/>
  <c r="A216" i="12" s="1"/>
  <c r="A217" i="12" s="1"/>
  <c r="A218" i="12" s="1"/>
  <c r="A219" i="12" s="1"/>
  <c r="A220" i="12" s="1"/>
  <c r="A221" i="12" s="1"/>
  <c r="A222" i="12" s="1"/>
  <c r="A223" i="12" s="1"/>
  <c r="A224" i="12" s="1"/>
  <c r="A225" i="12" s="1"/>
  <c r="A226" i="12" s="1"/>
  <c r="A227" i="12" s="1"/>
  <c r="A228" i="12" s="1"/>
  <c r="A229" i="12" s="1"/>
  <c r="A230" i="12" s="1"/>
  <c r="A231" i="12" s="1"/>
  <c r="A232" i="12" s="1"/>
  <c r="A233" i="12" s="1"/>
  <c r="A234" i="12" s="1"/>
  <c r="A235" i="12" s="1"/>
  <c r="A236" i="12" s="1"/>
  <c r="A237" i="12" s="1"/>
  <c r="A238" i="12" s="1"/>
  <c r="A239" i="12" s="1"/>
  <c r="A240" i="12" s="1"/>
  <c r="A241" i="12" s="1"/>
  <c r="A242" i="12" s="1"/>
  <c r="A243" i="12" s="1"/>
  <c r="A244" i="12" s="1"/>
  <c r="A245" i="12" s="1"/>
  <c r="A246" i="12" s="1"/>
  <c r="A247" i="12" s="1"/>
  <c r="A248" i="12" s="1"/>
  <c r="A249" i="12" s="1"/>
  <c r="A250" i="12" s="1"/>
  <c r="A251" i="12" s="1"/>
  <c r="A252" i="12" s="1"/>
  <c r="A253" i="12" s="1"/>
  <c r="A254" i="12" s="1"/>
  <c r="A255" i="12" s="1"/>
  <c r="A256" i="12" s="1"/>
  <c r="A257" i="12" s="1"/>
  <c r="A258" i="12" s="1"/>
  <c r="A259" i="12" s="1"/>
  <c r="A260" i="12" s="1"/>
  <c r="A261" i="12" s="1"/>
  <c r="A262" i="12" s="1"/>
  <c r="A263" i="12" s="1"/>
  <c r="A264" i="12" s="1"/>
  <c r="A265" i="12" s="1"/>
  <c r="A266" i="12" s="1"/>
  <c r="A267" i="12" s="1"/>
  <c r="A268" i="12" s="1"/>
  <c r="A269" i="12" s="1"/>
  <c r="A270" i="12" s="1"/>
  <c r="A271" i="12" s="1"/>
  <c r="A272" i="12" s="1"/>
  <c r="A273" i="12" s="1"/>
  <c r="A274" i="12" s="1"/>
  <c r="A275" i="12" s="1"/>
  <c r="A276" i="12" s="1"/>
  <c r="A277" i="12" s="1"/>
  <c r="A278" i="12" s="1"/>
  <c r="A279" i="12" s="1"/>
  <c r="A280" i="12" s="1"/>
  <c r="A281" i="12" s="1"/>
  <c r="A282" i="12" s="1"/>
  <c r="A283" i="12" s="1"/>
  <c r="A284" i="12" s="1"/>
  <c r="A285" i="12" s="1"/>
  <c r="A286" i="12" s="1"/>
  <c r="A287" i="12" s="1"/>
  <c r="A288" i="12" s="1"/>
  <c r="A289" i="12" s="1"/>
  <c r="A290" i="12" s="1"/>
  <c r="A291" i="12" s="1"/>
  <c r="A292" i="12" s="1"/>
  <c r="A293" i="12" s="1"/>
  <c r="A294" i="12" s="1"/>
  <c r="A295" i="12" s="1"/>
  <c r="A296" i="12" s="1"/>
  <c r="A297" i="12" s="1"/>
  <c r="A298" i="12" s="1"/>
  <c r="A299" i="12" s="1"/>
  <c r="A300" i="12" s="1"/>
  <c r="A301" i="12" s="1"/>
  <c r="A302" i="12" s="1"/>
  <c r="A303" i="12" s="1"/>
  <c r="A304" i="12" s="1"/>
  <c r="A305" i="12" s="1"/>
  <c r="A306" i="12" s="1"/>
  <c r="A307" i="12" s="1"/>
  <c r="A308" i="12" s="1"/>
  <c r="A309" i="12" s="1"/>
  <c r="A310" i="12" s="1"/>
  <c r="A311" i="12" s="1"/>
  <c r="A312" i="12" s="1"/>
  <c r="A313" i="12" s="1"/>
  <c r="A314" i="12" s="1"/>
  <c r="A315" i="12" s="1"/>
  <c r="A316" i="12" s="1"/>
  <c r="A317" i="12" s="1"/>
  <c r="A318" i="12" s="1"/>
  <c r="A319" i="12" s="1"/>
  <c r="A320" i="12" s="1"/>
  <c r="A321" i="12" s="1"/>
  <c r="A322" i="12" s="1"/>
  <c r="A323" i="12" s="1"/>
  <c r="A324" i="12" s="1"/>
  <c r="A325" i="12" s="1"/>
  <c r="A326" i="12" s="1"/>
  <c r="A327" i="12" s="1"/>
  <c r="A328" i="12" s="1"/>
  <c r="A329" i="12" s="1"/>
  <c r="A330" i="12" s="1"/>
  <c r="A331" i="12" s="1"/>
  <c r="A332" i="12" s="1"/>
  <c r="A333" i="12" s="1"/>
  <c r="A334" i="12" s="1"/>
  <c r="A335" i="12" s="1"/>
  <c r="A336" i="12" s="1"/>
  <c r="A337" i="12" s="1"/>
  <c r="A338" i="12" s="1"/>
  <c r="A339" i="12" s="1"/>
  <c r="A340" i="12" s="1"/>
  <c r="A341" i="12" s="1"/>
  <c r="A342" i="12" s="1"/>
  <c r="A343" i="12" s="1"/>
  <c r="A344" i="12" s="1"/>
  <c r="A345" i="12" s="1"/>
  <c r="A346" i="12" s="1"/>
  <c r="A347" i="12" s="1"/>
  <c r="A348" i="12" s="1"/>
  <c r="A349" i="12" s="1"/>
  <c r="A350" i="12" s="1"/>
  <c r="A351" i="12" s="1"/>
  <c r="A352" i="12" s="1"/>
  <c r="A353" i="12" s="1"/>
  <c r="A354" i="12" s="1"/>
  <c r="A355" i="12" s="1"/>
  <c r="A356" i="12" s="1"/>
  <c r="A357" i="12" s="1"/>
  <c r="A358" i="12" s="1"/>
  <c r="A359" i="12" s="1"/>
  <c r="A360" i="12" s="1"/>
  <c r="A361" i="12" s="1"/>
  <c r="A362" i="12" s="1"/>
  <c r="A363" i="12" s="1"/>
  <c r="A364" i="12" s="1"/>
  <c r="A365" i="12" s="1"/>
  <c r="A366" i="12" s="1"/>
  <c r="A367" i="12" s="1"/>
  <c r="A368" i="12" s="1"/>
  <c r="A369" i="12" s="1"/>
  <c r="A370" i="12" s="1"/>
  <c r="A371" i="12" s="1"/>
  <c r="A372" i="12" s="1"/>
  <c r="A373" i="12" s="1"/>
  <c r="A374" i="12" s="1"/>
  <c r="A375" i="12" s="1"/>
  <c r="A376" i="12" s="1"/>
  <c r="A377" i="12" s="1"/>
  <c r="A378" i="12" s="1"/>
  <c r="A379" i="12" s="1"/>
  <c r="A380" i="12" s="1"/>
  <c r="A381" i="12" s="1"/>
  <c r="A382" i="12" s="1"/>
  <c r="A383" i="12" s="1"/>
  <c r="A384" i="12" s="1"/>
  <c r="A385" i="12" s="1"/>
  <c r="A386" i="12" s="1"/>
  <c r="A387" i="12" s="1"/>
  <c r="A388" i="12" s="1"/>
  <c r="A389" i="12" s="1"/>
  <c r="A390" i="12" s="1"/>
  <c r="A391" i="12" s="1"/>
  <c r="A392" i="12" s="1"/>
  <c r="A393" i="12" s="1"/>
  <c r="A394" i="12" s="1"/>
  <c r="A395" i="12" s="1"/>
  <c r="A396" i="12" s="1"/>
  <c r="A397" i="12" s="1"/>
  <c r="A398" i="12" s="1"/>
  <c r="A399" i="12" s="1"/>
  <c r="A400" i="12" s="1"/>
  <c r="A401" i="12" s="1"/>
  <c r="A402" i="12" s="1"/>
  <c r="A403" i="12" s="1"/>
  <c r="A404" i="12" s="1"/>
  <c r="A405" i="12" s="1"/>
  <c r="A406" i="12" s="1"/>
  <c r="A407" i="12" s="1"/>
  <c r="A408" i="12" s="1"/>
  <c r="A409" i="12" s="1"/>
  <c r="A410" i="12" s="1"/>
  <c r="A411" i="12" s="1"/>
  <c r="A412" i="12" s="1"/>
  <c r="A413" i="12" s="1"/>
  <c r="A414" i="12" s="1"/>
  <c r="A415" i="12" s="1"/>
  <c r="A416" i="12" s="1"/>
  <c r="A417" i="12" s="1"/>
  <c r="A418" i="12" s="1"/>
  <c r="A419" i="12" s="1"/>
  <c r="A420" i="12" s="1"/>
  <c r="A421" i="12" s="1"/>
  <c r="A422" i="12" s="1"/>
  <c r="A423" i="12" s="1"/>
  <c r="A424" i="12" s="1"/>
  <c r="A425" i="12" s="1"/>
  <c r="A426" i="12" s="1"/>
  <c r="A427" i="12" s="1"/>
  <c r="A428" i="12" s="1"/>
  <c r="A429" i="12" s="1"/>
  <c r="A430" i="12" s="1"/>
  <c r="A431" i="12" s="1"/>
  <c r="A432" i="12" s="1"/>
  <c r="A433" i="12" s="1"/>
  <c r="A434" i="12" s="1"/>
  <c r="A435" i="12" s="1"/>
  <c r="A436" i="12" s="1"/>
  <c r="A437" i="12" s="1"/>
  <c r="A438" i="12" s="1"/>
  <c r="A439" i="12" s="1"/>
  <c r="A440" i="12" s="1"/>
  <c r="A441" i="12" s="1"/>
  <c r="A442" i="12" s="1"/>
  <c r="A443" i="12" s="1"/>
  <c r="A444" i="12" s="1"/>
  <c r="A445" i="12" s="1"/>
  <c r="A446" i="12" s="1"/>
  <c r="A447" i="12" s="1"/>
  <c r="A448" i="12" s="1"/>
  <c r="A449" i="12" s="1"/>
  <c r="A450" i="12" s="1"/>
  <c r="A451" i="12" s="1"/>
  <c r="A452" i="12" s="1"/>
  <c r="A453" i="12" s="1"/>
  <c r="A454" i="12" s="1"/>
  <c r="A455" i="12" s="1"/>
  <c r="A456" i="12" s="1"/>
  <c r="A457" i="12" s="1"/>
  <c r="A458" i="12" s="1"/>
  <c r="A459" i="12" s="1"/>
  <c r="A460" i="12" s="1"/>
  <c r="A461" i="12" s="1"/>
  <c r="A462" i="12" s="1"/>
  <c r="A463" i="12" s="1"/>
  <c r="A464" i="12" s="1"/>
  <c r="A465" i="12" s="1"/>
  <c r="A466" i="12" s="1"/>
  <c r="A467" i="12" s="1"/>
  <c r="A468" i="12" s="1"/>
  <c r="A469" i="12" s="1"/>
  <c r="A470" i="12" s="1"/>
  <c r="A471" i="12" s="1"/>
  <c r="A472" i="12" s="1"/>
  <c r="A473" i="12" s="1"/>
  <c r="A474" i="12" s="1"/>
  <c r="A475" i="12" s="1"/>
  <c r="A476" i="12" s="1"/>
  <c r="A477" i="12" s="1"/>
  <c r="A478" i="12" s="1"/>
  <c r="A479" i="12" s="1"/>
  <c r="A480" i="12" s="1"/>
  <c r="A481" i="12" s="1"/>
  <c r="A482" i="12" s="1"/>
  <c r="A483" i="12" s="1"/>
  <c r="A484" i="12" s="1"/>
  <c r="A485" i="12" s="1"/>
  <c r="A486" i="12" s="1"/>
  <c r="A487" i="12" s="1"/>
  <c r="A488" i="12" s="1"/>
  <c r="A489" i="12" s="1"/>
  <c r="A490" i="12" s="1"/>
  <c r="A491" i="12" s="1"/>
  <c r="A492" i="12" s="1"/>
  <c r="A493" i="12" s="1"/>
  <c r="A494" i="12" s="1"/>
  <c r="A495" i="12" s="1"/>
  <c r="A496" i="12" s="1"/>
  <c r="A497" i="12" s="1"/>
  <c r="A498" i="12" s="1"/>
  <c r="A499" i="12" s="1"/>
  <c r="A500" i="12" s="1"/>
  <c r="A501" i="12" s="1"/>
  <c r="A502" i="12" s="1"/>
  <c r="A503" i="12" s="1"/>
  <c r="A504" i="12" s="1"/>
  <c r="A505" i="12" s="1"/>
  <c r="A506" i="12" s="1"/>
  <c r="A507" i="12" s="1"/>
  <c r="A508" i="12" s="1"/>
  <c r="A509" i="12" s="1"/>
  <c r="A510" i="12" s="1"/>
  <c r="A511" i="12" s="1"/>
  <c r="A512" i="12" s="1"/>
  <c r="A513" i="12" s="1"/>
  <c r="A514" i="12" s="1"/>
  <c r="A515" i="12" s="1"/>
  <c r="A516" i="12" s="1"/>
  <c r="A517" i="12" s="1"/>
  <c r="A518" i="12" s="1"/>
  <c r="A519" i="12" s="1"/>
  <c r="A520" i="12" s="1"/>
  <c r="A521" i="12" s="1"/>
  <c r="A522" i="12" s="1"/>
  <c r="A523" i="12" s="1"/>
  <c r="A524" i="12" s="1"/>
  <c r="A525" i="12" s="1"/>
  <c r="A526" i="12" s="1"/>
  <c r="A527" i="12" s="1"/>
  <c r="A528" i="12" s="1"/>
  <c r="A529" i="12" s="1"/>
  <c r="A530" i="12" s="1"/>
  <c r="A531" i="12" s="1"/>
  <c r="A532" i="12" s="1"/>
  <c r="A533" i="12" s="1"/>
  <c r="A534" i="12" s="1"/>
  <c r="A535" i="12" s="1"/>
  <c r="A536" i="12" s="1"/>
  <c r="A537" i="12" s="1"/>
  <c r="A538" i="12" s="1"/>
  <c r="A539" i="12" s="1"/>
  <c r="A540" i="12" s="1"/>
  <c r="A541" i="12" s="1"/>
  <c r="A542" i="12" s="1"/>
  <c r="A543" i="12" s="1"/>
  <c r="A544" i="12" s="1"/>
  <c r="A545" i="12" s="1"/>
  <c r="A546" i="12" s="1"/>
  <c r="A547" i="12" s="1"/>
  <c r="A548" i="12" s="1"/>
  <c r="A549" i="12" s="1"/>
  <c r="A550" i="12" s="1"/>
  <c r="A551" i="12" s="1"/>
  <c r="A552" i="12" s="1"/>
  <c r="A553" i="12" s="1"/>
  <c r="A554" i="12" s="1"/>
  <c r="A555" i="12" s="1"/>
  <c r="A556" i="12" s="1"/>
  <c r="A557" i="12" s="1"/>
  <c r="A558" i="12" s="1"/>
  <c r="A559" i="12" s="1"/>
  <c r="A560" i="12" s="1"/>
  <c r="A561" i="12" s="1"/>
  <c r="A562" i="12" s="1"/>
  <c r="A563" i="12" s="1"/>
  <c r="A564" i="12" s="1"/>
  <c r="A565" i="12" s="1"/>
  <c r="A566" i="12" s="1"/>
  <c r="A567" i="12" s="1"/>
  <c r="A568" i="12" s="1"/>
  <c r="A569" i="12" s="1"/>
  <c r="A570" i="12" s="1"/>
  <c r="A571" i="12" s="1"/>
  <c r="A572" i="12" s="1"/>
  <c r="A573" i="12" s="1"/>
  <c r="A574" i="12" s="1"/>
  <c r="A575" i="12" s="1"/>
  <c r="A576" i="12" s="1"/>
  <c r="A577" i="12" s="1"/>
  <c r="A578" i="12" s="1"/>
  <c r="A579" i="12" s="1"/>
  <c r="A580" i="12" s="1"/>
  <c r="A581" i="12" s="1"/>
  <c r="A582" i="12" s="1"/>
  <c r="A583" i="12" s="1"/>
  <c r="A584" i="12" s="1"/>
  <c r="A585" i="12" s="1"/>
  <c r="A586" i="12" s="1"/>
  <c r="A587" i="12" s="1"/>
  <c r="A588" i="12" s="1"/>
  <c r="A589" i="12" s="1"/>
  <c r="A590" i="12" s="1"/>
  <c r="A591" i="12" s="1"/>
  <c r="A592" i="12" s="1"/>
  <c r="A593" i="12" s="1"/>
  <c r="A594" i="12" s="1"/>
  <c r="A595" i="12" s="1"/>
  <c r="A596" i="12" s="1"/>
  <c r="A597" i="12" s="1"/>
  <c r="A598" i="12" s="1"/>
  <c r="A599" i="12" s="1"/>
  <c r="A600" i="12" s="1"/>
  <c r="A601" i="12" s="1"/>
  <c r="A602" i="12" s="1"/>
  <c r="A603" i="12" s="1"/>
  <c r="A604" i="12" s="1"/>
  <c r="A605" i="12" s="1"/>
  <c r="A606" i="12" s="1"/>
  <c r="A607" i="12" s="1"/>
  <c r="A608" i="12" s="1"/>
  <c r="A609" i="12" s="1"/>
  <c r="A610" i="12" s="1"/>
  <c r="A611" i="12" s="1"/>
  <c r="A612" i="12" s="1"/>
  <c r="A613" i="12" s="1"/>
  <c r="A614" i="12" s="1"/>
  <c r="A615" i="12" s="1"/>
  <c r="A616" i="12" s="1"/>
  <c r="A617" i="12" s="1"/>
  <c r="A618" i="12" s="1"/>
  <c r="A619" i="12" s="1"/>
  <c r="A620" i="12" s="1"/>
  <c r="A621" i="12" s="1"/>
  <c r="A622" i="12" s="1"/>
  <c r="A623" i="12" s="1"/>
  <c r="A624" i="12" s="1"/>
  <c r="A625" i="12" s="1"/>
  <c r="A626" i="12" s="1"/>
  <c r="A627" i="12" s="1"/>
  <c r="A628" i="12" s="1"/>
  <c r="A629" i="12" s="1"/>
  <c r="A630" i="12" s="1"/>
  <c r="A631" i="12" s="1"/>
  <c r="A632" i="12" s="1"/>
  <c r="A633" i="12" s="1"/>
  <c r="A634" i="12" s="1"/>
  <c r="A635" i="12" s="1"/>
  <c r="A636" i="12" s="1"/>
  <c r="A637" i="12" s="1"/>
  <c r="A638" i="12" s="1"/>
  <c r="A639" i="12" s="1"/>
  <c r="A640" i="12" s="1"/>
  <c r="A641" i="12" s="1"/>
  <c r="A642" i="12" s="1"/>
  <c r="A643" i="12" s="1"/>
  <c r="A644" i="12" s="1"/>
  <c r="A645" i="12" s="1"/>
  <c r="A646" i="12" s="1"/>
  <c r="A647" i="12" s="1"/>
  <c r="A648" i="12" s="1"/>
  <c r="A649" i="12" s="1"/>
  <c r="A650" i="12" s="1"/>
  <c r="A651" i="12" s="1"/>
  <c r="A652" i="12" s="1"/>
  <c r="A653" i="12" s="1"/>
  <c r="A654" i="12" s="1"/>
  <c r="A655" i="12" s="1"/>
  <c r="A656" i="12" s="1"/>
  <c r="A657" i="12" s="1"/>
  <c r="A658" i="12" s="1"/>
  <c r="A659" i="12" s="1"/>
  <c r="A660" i="12" s="1"/>
  <c r="A661" i="12" s="1"/>
  <c r="A662" i="12" s="1"/>
  <c r="A663" i="12" s="1"/>
  <c r="A664" i="12" s="1"/>
  <c r="A665" i="12" s="1"/>
  <c r="A666" i="12" s="1"/>
  <c r="A667" i="12" s="1"/>
  <c r="A668" i="12" s="1"/>
  <c r="A669" i="12" s="1"/>
  <c r="A670" i="12" s="1"/>
  <c r="A671" i="12" s="1"/>
  <c r="A672" i="12" s="1"/>
  <c r="A673" i="12" s="1"/>
  <c r="A674" i="12" s="1"/>
  <c r="A675" i="12" s="1"/>
  <c r="A676" i="12" s="1"/>
  <c r="A677" i="12" s="1"/>
  <c r="A678" i="12" s="1"/>
  <c r="A679" i="12" s="1"/>
  <c r="A680" i="12" s="1"/>
  <c r="A681" i="12" s="1"/>
  <c r="A682" i="12" s="1"/>
  <c r="A683" i="12" s="1"/>
  <c r="A684" i="12" s="1"/>
  <c r="A685" i="12" s="1"/>
  <c r="A686" i="12" s="1"/>
  <c r="A687" i="12" s="1"/>
  <c r="A688" i="12" s="1"/>
  <c r="A689" i="12" s="1"/>
  <c r="A690" i="12" s="1"/>
  <c r="A691" i="12" s="1"/>
  <c r="A692" i="12" s="1"/>
  <c r="A693" i="12" s="1"/>
  <c r="A694" i="12" s="1"/>
  <c r="A695" i="12" s="1"/>
  <c r="A696" i="12" s="1"/>
  <c r="A697" i="12" s="1"/>
  <c r="A698" i="12" s="1"/>
  <c r="A699" i="12" s="1"/>
  <c r="A700" i="12" s="1"/>
  <c r="A701" i="12" s="1"/>
  <c r="A702" i="12" s="1"/>
  <c r="A703" i="12" s="1"/>
  <c r="A704" i="12" s="1"/>
  <c r="A705" i="12" s="1"/>
  <c r="A706" i="12" s="1"/>
  <c r="A707" i="12" s="1"/>
  <c r="A708" i="12" s="1"/>
  <c r="A709" i="12" s="1"/>
  <c r="A710" i="12" s="1"/>
  <c r="A711" i="12" s="1"/>
  <c r="A712" i="12" s="1"/>
  <c r="A713" i="12" s="1"/>
  <c r="A714" i="12" s="1"/>
  <c r="A715" i="12" s="1"/>
  <c r="A716" i="12" s="1"/>
  <c r="A717" i="12" s="1"/>
  <c r="A718" i="12" s="1"/>
  <c r="A719" i="12" s="1"/>
  <c r="A720" i="12" s="1"/>
  <c r="A721" i="12" s="1"/>
  <c r="A722" i="12" s="1"/>
  <c r="A723" i="12" s="1"/>
  <c r="A724" i="12" s="1"/>
  <c r="A725" i="12" s="1"/>
  <c r="A726" i="12" s="1"/>
  <c r="A727" i="12" s="1"/>
  <c r="A728" i="12" s="1"/>
  <c r="A729" i="12" s="1"/>
  <c r="A730" i="12" s="1"/>
  <c r="A731" i="12" s="1"/>
  <c r="A732" i="12" s="1"/>
  <c r="A733" i="12" s="1"/>
  <c r="A734" i="12" s="1"/>
  <c r="A735" i="12" s="1"/>
  <c r="A736" i="12" s="1"/>
  <c r="A737" i="12" s="1"/>
  <c r="A738" i="12" s="1"/>
  <c r="A739" i="12" s="1"/>
  <c r="A740" i="12" s="1"/>
  <c r="A741" i="12" s="1"/>
  <c r="A742" i="12" s="1"/>
  <c r="A743" i="12" s="1"/>
  <c r="A744" i="12" s="1"/>
  <c r="A745" i="12" s="1"/>
  <c r="A746" i="12" s="1"/>
  <c r="A747" i="12" s="1"/>
  <c r="A748" i="12" s="1"/>
  <c r="A749" i="12" s="1"/>
  <c r="A750" i="12" s="1"/>
  <c r="A751" i="12" s="1"/>
  <c r="A752" i="12" s="1"/>
  <c r="A753" i="12" s="1"/>
  <c r="A754" i="12" s="1"/>
  <c r="A755" i="12" s="1"/>
  <c r="A756" i="12" s="1"/>
  <c r="A757" i="12" s="1"/>
  <c r="A758" i="12" s="1"/>
  <c r="A759" i="12" s="1"/>
  <c r="A760" i="12" s="1"/>
  <c r="A761" i="12" s="1"/>
  <c r="A762" i="12" s="1"/>
  <c r="A763" i="12" s="1"/>
  <c r="A764" i="12" s="1"/>
  <c r="A765" i="12" s="1"/>
  <c r="A766" i="12" s="1"/>
  <c r="A767" i="12" s="1"/>
  <c r="A768" i="12" s="1"/>
  <c r="A769" i="12" s="1"/>
  <c r="A770" i="12" s="1"/>
  <c r="A771" i="12" s="1"/>
  <c r="A772" i="12" s="1"/>
  <c r="A773" i="12" s="1"/>
  <c r="A774" i="12" s="1"/>
  <c r="A775" i="12" s="1"/>
  <c r="A776" i="12" s="1"/>
  <c r="A777" i="12" s="1"/>
  <c r="A778" i="12" s="1"/>
  <c r="A779" i="12" s="1"/>
  <c r="A780" i="12" s="1"/>
  <c r="A781" i="12" s="1"/>
  <c r="A782" i="12" s="1"/>
  <c r="A783" i="12" s="1"/>
  <c r="A784" i="12" s="1"/>
  <c r="A785" i="12" s="1"/>
  <c r="A786" i="12" s="1"/>
  <c r="A787" i="12" s="1"/>
  <c r="A788" i="12" s="1"/>
  <c r="A789" i="12" s="1"/>
  <c r="A790" i="12" s="1"/>
  <c r="A791" i="12" s="1"/>
  <c r="A792" i="12" s="1"/>
  <c r="A793" i="12" s="1"/>
  <c r="A794" i="12" s="1"/>
  <c r="A795" i="12" s="1"/>
  <c r="A796" i="12" s="1"/>
  <c r="A797" i="12" s="1"/>
  <c r="A798" i="12" s="1"/>
  <c r="A799" i="12" s="1"/>
  <c r="A800" i="12" s="1"/>
  <c r="A801" i="12" s="1"/>
  <c r="A802" i="12" s="1"/>
  <c r="A803" i="12" s="1"/>
  <c r="A804" i="12" s="1"/>
  <c r="A805" i="12" s="1"/>
  <c r="A806" i="12" s="1"/>
  <c r="A807" i="12" s="1"/>
  <c r="A808" i="12" s="1"/>
  <c r="A809" i="12" s="1"/>
  <c r="A810" i="12" s="1"/>
  <c r="A811" i="12" s="1"/>
  <c r="A812" i="12" s="1"/>
  <c r="A813" i="12" s="1"/>
  <c r="A814" i="12" s="1"/>
  <c r="A815" i="12" s="1"/>
  <c r="A816" i="12" s="1"/>
  <c r="A817" i="12" s="1"/>
  <c r="A818" i="12" s="1"/>
  <c r="A819" i="12" s="1"/>
  <c r="A820" i="12" s="1"/>
  <c r="A821" i="12" s="1"/>
  <c r="A822" i="12" s="1"/>
  <c r="A823" i="12" s="1"/>
  <c r="A824" i="12" s="1"/>
  <c r="A825" i="12" s="1"/>
  <c r="A826" i="12" s="1"/>
  <c r="A827" i="12" s="1"/>
  <c r="A828" i="12" s="1"/>
  <c r="A829" i="12" s="1"/>
  <c r="A830" i="12" s="1"/>
  <c r="A831" i="12" s="1"/>
  <c r="A832" i="12" s="1"/>
  <c r="A833" i="12" s="1"/>
  <c r="A834" i="12" s="1"/>
  <c r="A835" i="12" s="1"/>
  <c r="A836" i="12" s="1"/>
  <c r="A837" i="12" s="1"/>
  <c r="A838" i="12" s="1"/>
  <c r="A839" i="12" s="1"/>
  <c r="A840" i="12" s="1"/>
  <c r="A841" i="12" s="1"/>
  <c r="A842" i="12" s="1"/>
  <c r="A843" i="12" s="1"/>
  <c r="A844" i="12" s="1"/>
  <c r="A845" i="12" s="1"/>
  <c r="A846" i="12" s="1"/>
  <c r="A847" i="12" s="1"/>
  <c r="A848" i="12" s="1"/>
  <c r="A849" i="12" s="1"/>
  <c r="A850" i="12" s="1"/>
  <c r="A851" i="12" s="1"/>
  <c r="A852" i="12" s="1"/>
  <c r="A853" i="12" s="1"/>
  <c r="A854" i="12" s="1"/>
  <c r="A855" i="12" s="1"/>
  <c r="A856" i="12" s="1"/>
  <c r="A857" i="12" s="1"/>
  <c r="A858" i="12" s="1"/>
  <c r="A859" i="12" s="1"/>
  <c r="A860" i="12" s="1"/>
  <c r="A861" i="12" s="1"/>
  <c r="A862" i="12" s="1"/>
  <c r="A863" i="12" s="1"/>
  <c r="A864" i="12" s="1"/>
  <c r="A865" i="12" s="1"/>
  <c r="A866" i="12" s="1"/>
  <c r="A867" i="12" s="1"/>
  <c r="A868" i="12" s="1"/>
  <c r="A869" i="12" s="1"/>
  <c r="A870" i="12" s="1"/>
  <c r="A871" i="12" s="1"/>
  <c r="A872" i="12" s="1"/>
  <c r="A873" i="12" s="1"/>
  <c r="A874" i="12" s="1"/>
  <c r="A875" i="12" s="1"/>
  <c r="A876" i="12" s="1"/>
  <c r="A877" i="12" s="1"/>
  <c r="A878" i="12" s="1"/>
  <c r="A879" i="12" s="1"/>
  <c r="A880" i="12" s="1"/>
  <c r="A881" i="12" s="1"/>
  <c r="A882" i="12" s="1"/>
  <c r="A883" i="12" s="1"/>
  <c r="A884" i="12" s="1"/>
  <c r="A885" i="12" s="1"/>
  <c r="A886" i="12" s="1"/>
  <c r="A887" i="12" s="1"/>
  <c r="A888" i="12" s="1"/>
  <c r="A889" i="12" s="1"/>
  <c r="A890" i="12" s="1"/>
  <c r="A891" i="12" s="1"/>
  <c r="A892" i="12" s="1"/>
  <c r="A893" i="12" s="1"/>
  <c r="A894" i="12" s="1"/>
  <c r="A895" i="12" s="1"/>
  <c r="A896" i="12" s="1"/>
  <c r="A897" i="12" s="1"/>
  <c r="A898" i="12" s="1"/>
  <c r="A899" i="12" s="1"/>
  <c r="A900" i="12" s="1"/>
  <c r="A901" i="12" s="1"/>
  <c r="A902" i="12" s="1"/>
  <c r="A903" i="12" s="1"/>
  <c r="A904" i="12" s="1"/>
  <c r="A905" i="12" s="1"/>
  <c r="A906" i="12" s="1"/>
  <c r="A907" i="12" s="1"/>
  <c r="A908" i="12" s="1"/>
  <c r="A909" i="12" s="1"/>
  <c r="A910" i="12" s="1"/>
  <c r="A911" i="12" s="1"/>
  <c r="A912" i="12" s="1"/>
  <c r="A913" i="12" s="1"/>
  <c r="A914" i="12" s="1"/>
  <c r="A915" i="12" s="1"/>
  <c r="A916" i="12" s="1"/>
  <c r="A917" i="12" s="1"/>
  <c r="A918" i="12" s="1"/>
  <c r="A919" i="12" s="1"/>
  <c r="A920" i="12" s="1"/>
  <c r="A921" i="12" s="1"/>
  <c r="A922" i="12" s="1"/>
  <c r="A923" i="12" s="1"/>
  <c r="A924" i="12" s="1"/>
  <c r="A925" i="12" s="1"/>
  <c r="A926" i="12" s="1"/>
  <c r="A927" i="12" s="1"/>
  <c r="A928" i="12" s="1"/>
  <c r="A929" i="12" s="1"/>
  <c r="A930" i="12" s="1"/>
  <c r="A931" i="12" s="1"/>
  <c r="A932" i="12" s="1"/>
  <c r="A933" i="12" s="1"/>
  <c r="A934" i="12" s="1"/>
  <c r="A935" i="12" s="1"/>
  <c r="A936" i="12" s="1"/>
  <c r="A937" i="12" s="1"/>
  <c r="A938" i="12" s="1"/>
  <c r="A939" i="12" s="1"/>
  <c r="A940" i="12" s="1"/>
  <c r="A941" i="12" s="1"/>
  <c r="A942" i="12" s="1"/>
  <c r="A943" i="12" s="1"/>
  <c r="A944" i="12" s="1"/>
  <c r="A945" i="12" s="1"/>
  <c r="A946" i="12" s="1"/>
  <c r="A947" i="12" s="1"/>
  <c r="A948" i="12" s="1"/>
  <c r="A949" i="12" s="1"/>
  <c r="A950" i="12" s="1"/>
  <c r="A951" i="12" s="1"/>
  <c r="A952" i="12" s="1"/>
  <c r="A953" i="12" s="1"/>
  <c r="A954" i="12" s="1"/>
  <c r="A955" i="12" s="1"/>
  <c r="A956" i="12" s="1"/>
  <c r="A957" i="12" s="1"/>
  <c r="A958" i="12" s="1"/>
  <c r="A959" i="12" s="1"/>
  <c r="A960" i="12" s="1"/>
  <c r="A961" i="12" s="1"/>
  <c r="A962" i="12" s="1"/>
  <c r="A963" i="12" s="1"/>
  <c r="A964" i="12" s="1"/>
  <c r="A965" i="12" s="1"/>
  <c r="A966" i="12" s="1"/>
  <c r="A967" i="12" s="1"/>
  <c r="A968" i="12" s="1"/>
  <c r="A969" i="12" s="1"/>
  <c r="A970" i="12" s="1"/>
  <c r="A971" i="12" s="1"/>
  <c r="A972" i="12" s="1"/>
  <c r="A973" i="12" s="1"/>
  <c r="A974" i="12" s="1"/>
  <c r="A975" i="12" s="1"/>
  <c r="A976" i="12" s="1"/>
  <c r="A977" i="12" s="1"/>
  <c r="A978" i="12" s="1"/>
  <c r="A979" i="12" s="1"/>
  <c r="A980" i="12" s="1"/>
  <c r="A981" i="12" s="1"/>
  <c r="A982" i="12" s="1"/>
  <c r="A983" i="12" s="1"/>
  <c r="A984" i="12" s="1"/>
  <c r="A985" i="12" s="1"/>
  <c r="A986" i="12" s="1"/>
  <c r="A987" i="12" s="1"/>
  <c r="A988" i="12" s="1"/>
  <c r="A989" i="12" s="1"/>
  <c r="A990" i="12" s="1"/>
  <c r="A991" i="12" s="1"/>
  <c r="A992" i="12" s="1"/>
  <c r="A993" i="12" s="1"/>
  <c r="A994" i="12" s="1"/>
  <c r="A995" i="12" s="1"/>
  <c r="A996" i="12" s="1"/>
  <c r="A997" i="12" s="1"/>
  <c r="A998" i="12" s="1"/>
  <c r="A999" i="12" s="1"/>
  <c r="A1000" i="12" s="1"/>
  <c r="E8" i="12"/>
  <c r="E9" i="12"/>
  <c r="E10" i="12"/>
  <c r="E11" i="12"/>
  <c r="E12" i="12"/>
  <c r="E13" i="12"/>
  <c r="E14" i="12"/>
  <c r="E15" i="12"/>
  <c r="E16" i="12"/>
  <c r="E17" i="12"/>
  <c r="E18" i="12"/>
  <c r="E19" i="12"/>
  <c r="E20" i="12"/>
  <c r="E21" i="12"/>
  <c r="E4" i="12"/>
  <c r="E5" i="12"/>
  <c r="E6" i="12"/>
  <c r="E7" i="12"/>
  <c r="E3" i="12"/>
  <c r="I4" i="10" l="1"/>
  <c r="I5" i="10"/>
  <c r="I6" i="10"/>
  <c r="H8" i="10"/>
  <c r="I7" i="10"/>
  <c r="D1" i="12"/>
  <c r="E2" i="12"/>
  <c r="F11" i="11" s="1"/>
  <c r="F4" i="11" s="1"/>
  <c r="F5" i="11" s="1"/>
  <c r="D2" i="12"/>
  <c r="B1" i="12"/>
  <c r="H9" i="10" l="1"/>
  <c r="I8" i="10"/>
  <c r="C1" i="12"/>
  <c r="F2" i="12"/>
  <c r="F3" i="12" s="1"/>
  <c r="B2" i="12"/>
  <c r="C2" i="12" s="1"/>
  <c r="H10" i="10" l="1"/>
  <c r="I9" i="10"/>
  <c r="G3" i="12"/>
  <c r="G4" i="12" s="1"/>
  <c r="D3" i="12"/>
  <c r="B3" i="12"/>
  <c r="C3" i="12" s="1"/>
  <c r="H11" i="10" l="1"/>
  <c r="I10" i="10"/>
  <c r="D4" i="12"/>
  <c r="B4" i="12"/>
  <c r="C4" i="12" s="1"/>
  <c r="H12" i="10" l="1"/>
  <c r="I11" i="10"/>
  <c r="I13" i="8"/>
  <c r="D5" i="12"/>
  <c r="B5" i="12"/>
  <c r="C5" i="12" s="1"/>
  <c r="H13" i="10" l="1"/>
  <c r="I12" i="10"/>
  <c r="D6" i="12"/>
  <c r="B6" i="12"/>
  <c r="C6" i="12" s="1"/>
  <c r="H14" i="10" l="1"/>
  <c r="I13" i="10"/>
  <c r="D7" i="12"/>
  <c r="B7" i="12"/>
  <c r="C7" i="12" s="1"/>
  <c r="H15" i="10" l="1"/>
  <c r="I14" i="10"/>
  <c r="D8" i="12"/>
  <c r="B8" i="12"/>
  <c r="C8" i="12" s="1"/>
  <c r="H16" i="10" l="1"/>
  <c r="I15" i="10"/>
  <c r="D9" i="12"/>
  <c r="B9" i="12"/>
  <c r="C9" i="12" s="1"/>
  <c r="H17" i="10" l="1"/>
  <c r="I16" i="10"/>
  <c r="D10" i="12"/>
  <c r="B10" i="12"/>
  <c r="C10" i="12" s="1"/>
  <c r="H18" i="10" l="1"/>
  <c r="I17" i="10"/>
  <c r="D11" i="12"/>
  <c r="B11" i="12"/>
  <c r="C11" i="12" s="1"/>
  <c r="H19" i="10" l="1"/>
  <c r="I18" i="10"/>
  <c r="D12" i="12"/>
  <c r="B12" i="12"/>
  <c r="C12" i="12" s="1"/>
  <c r="H20" i="10" l="1"/>
  <c r="I19" i="10"/>
  <c r="B13" i="12"/>
  <c r="C13" i="12" s="1"/>
  <c r="D13" i="12"/>
  <c r="H21" i="10" l="1"/>
  <c r="I20" i="10"/>
  <c r="D14" i="12"/>
  <c r="B14" i="12"/>
  <c r="C14" i="12" s="1"/>
  <c r="H22" i="10" l="1"/>
  <c r="I21" i="10"/>
  <c r="B15" i="12"/>
  <c r="C15" i="12" s="1"/>
  <c r="D15" i="12"/>
  <c r="H23" i="10" l="1"/>
  <c r="I22" i="10"/>
  <c r="D16" i="12"/>
  <c r="B16" i="12"/>
  <c r="C16" i="12" s="1"/>
  <c r="H24" i="10" l="1"/>
  <c r="I23" i="10"/>
  <c r="B17" i="12"/>
  <c r="C17" i="12" s="1"/>
  <c r="D17" i="12"/>
  <c r="H25" i="10" l="1"/>
  <c r="I24" i="10"/>
  <c r="D18" i="12"/>
  <c r="B18" i="12"/>
  <c r="C18" i="12" s="1"/>
  <c r="H26" i="10" l="1"/>
  <c r="I25" i="10"/>
  <c r="D19" i="12"/>
  <c r="B19" i="12"/>
  <c r="C19" i="12" s="1"/>
  <c r="H27" i="10" l="1"/>
  <c r="I26" i="10"/>
  <c r="D20" i="12"/>
  <c r="B20" i="12"/>
  <c r="C20" i="12" s="1"/>
  <c r="H28" i="10" l="1"/>
  <c r="I27" i="10"/>
  <c r="D21" i="12"/>
  <c r="B21" i="12"/>
  <c r="C21" i="12" s="1"/>
  <c r="H29" i="10" l="1"/>
  <c r="I28" i="10"/>
  <c r="D22" i="12"/>
  <c r="B22" i="12"/>
  <c r="C22" i="12" s="1"/>
  <c r="H30" i="10" l="1"/>
  <c r="I29" i="10"/>
  <c r="D23" i="12"/>
  <c r="B23" i="12"/>
  <c r="C23" i="12" s="1"/>
  <c r="H31" i="10" l="1"/>
  <c r="I30" i="10"/>
  <c r="D24" i="12"/>
  <c r="B24" i="12"/>
  <c r="C24" i="12" s="1"/>
  <c r="H32" i="10" l="1"/>
  <c r="I31" i="10"/>
  <c r="D25" i="12"/>
  <c r="B25" i="12"/>
  <c r="C25" i="12" s="1"/>
  <c r="H33" i="10" l="1"/>
  <c r="I32" i="10"/>
  <c r="D26" i="12"/>
  <c r="B26" i="12"/>
  <c r="C26" i="12" s="1"/>
  <c r="H34" i="10" l="1"/>
  <c r="I33" i="10"/>
  <c r="B27" i="12"/>
  <c r="C27" i="12" s="1"/>
  <c r="D27" i="12"/>
  <c r="H35" i="10" l="1"/>
  <c r="I34" i="10"/>
  <c r="D28" i="12"/>
  <c r="B28" i="12"/>
  <c r="C28" i="12" s="1"/>
  <c r="H36" i="10" l="1"/>
  <c r="I35" i="10"/>
  <c r="D29" i="12"/>
  <c r="B29" i="12"/>
  <c r="C29" i="12" s="1"/>
  <c r="H37" i="10" l="1"/>
  <c r="I36" i="10"/>
  <c r="D30" i="12"/>
  <c r="B30" i="12"/>
  <c r="C30" i="12" s="1"/>
  <c r="H38" i="10" l="1"/>
  <c r="I37" i="10"/>
  <c r="D31" i="12"/>
  <c r="B31" i="12"/>
  <c r="C31" i="12" s="1"/>
  <c r="H39" i="10" l="1"/>
  <c r="I38" i="10"/>
  <c r="D32" i="12"/>
  <c r="B32" i="12"/>
  <c r="C32" i="12" s="1"/>
  <c r="H40" i="10" l="1"/>
  <c r="I39" i="10"/>
  <c r="B33" i="12"/>
  <c r="C33" i="12" s="1"/>
  <c r="D33" i="12"/>
  <c r="H41" i="10" l="1"/>
  <c r="I40" i="10"/>
  <c r="D34" i="12"/>
  <c r="B34" i="12"/>
  <c r="C34" i="12" s="1"/>
  <c r="H42" i="10" l="1"/>
  <c r="I41" i="10"/>
  <c r="D35" i="12"/>
  <c r="B35" i="12"/>
  <c r="C35" i="12" s="1"/>
  <c r="H43" i="10" l="1"/>
  <c r="I42" i="10"/>
  <c r="D36" i="12"/>
  <c r="B36" i="12"/>
  <c r="C36" i="12" s="1"/>
  <c r="H44" i="10" l="1"/>
  <c r="I44" i="10" s="1"/>
  <c r="I43" i="10"/>
  <c r="D37" i="12"/>
  <c r="B37" i="12"/>
  <c r="C37" i="12" s="1"/>
  <c r="D38" i="12" l="1"/>
  <c r="B38" i="12"/>
  <c r="C38" i="12" s="1"/>
  <c r="D39" i="12" l="1"/>
  <c r="B39" i="12"/>
  <c r="C39" i="12" s="1"/>
  <c r="D40" i="12" l="1"/>
  <c r="B40" i="12"/>
  <c r="C40" i="12" s="1"/>
  <c r="D41" i="12" l="1"/>
  <c r="B41" i="12"/>
  <c r="C41" i="12" s="1"/>
  <c r="D42" i="12" l="1"/>
  <c r="B42" i="12"/>
  <c r="C42" i="12" s="1"/>
  <c r="D43" i="12" l="1"/>
  <c r="B43" i="12"/>
  <c r="C43" i="12" s="1"/>
  <c r="D44" i="12" l="1"/>
  <c r="B44" i="12"/>
  <c r="C44" i="12" s="1"/>
  <c r="D45" i="12" l="1"/>
  <c r="B45" i="12"/>
  <c r="C45" i="12" s="1"/>
  <c r="D46" i="12" l="1"/>
  <c r="B46" i="12"/>
  <c r="C46" i="12" s="1"/>
  <c r="D47" i="12" l="1"/>
  <c r="B47" i="12"/>
  <c r="C47" i="12" s="1"/>
  <c r="D48" i="12" l="1"/>
  <c r="B48" i="12"/>
  <c r="C48" i="12" s="1"/>
  <c r="D49" i="12" l="1"/>
  <c r="B49" i="12"/>
  <c r="C49" i="12" s="1"/>
  <c r="D50" i="12" l="1"/>
  <c r="B50" i="12"/>
  <c r="C50" i="12" s="1"/>
  <c r="D51" i="12" l="1"/>
  <c r="B51" i="12"/>
  <c r="C51" i="12" s="1"/>
  <c r="D52" i="12" l="1"/>
  <c r="B52" i="12"/>
  <c r="C52" i="12" s="1"/>
  <c r="D53" i="12" l="1"/>
  <c r="B53" i="12"/>
  <c r="C53" i="12" s="1"/>
  <c r="D54" i="12" l="1"/>
  <c r="B54" i="12"/>
  <c r="C54" i="12" s="1"/>
  <c r="D55" i="12" l="1"/>
  <c r="B55" i="12"/>
  <c r="C55" i="12" s="1"/>
  <c r="D56" i="12" l="1"/>
  <c r="B56" i="12"/>
  <c r="C56" i="12" s="1"/>
  <c r="D57" i="12" l="1"/>
  <c r="B57" i="12"/>
  <c r="C57" i="12" s="1"/>
  <c r="D58" i="12" l="1"/>
  <c r="B58" i="12"/>
  <c r="C58" i="12" s="1"/>
  <c r="D59" i="12" l="1"/>
  <c r="B59" i="12"/>
  <c r="C59" i="12" s="1"/>
  <c r="D60" i="12" l="1"/>
  <c r="B60" i="12"/>
  <c r="C60" i="12" s="1"/>
  <c r="D61" i="12" l="1"/>
  <c r="B61" i="12"/>
  <c r="C61" i="12" s="1"/>
  <c r="D62" i="12" l="1"/>
  <c r="B62" i="12"/>
  <c r="C62" i="12" s="1"/>
  <c r="D63" i="12" l="1"/>
  <c r="B63" i="12"/>
  <c r="C63" i="12" s="1"/>
  <c r="D64" i="12" l="1"/>
  <c r="B64" i="12"/>
  <c r="C64" i="12" s="1"/>
  <c r="D65" i="12" l="1"/>
  <c r="B65" i="12"/>
  <c r="C65" i="12" s="1"/>
  <c r="D66" i="12" l="1"/>
  <c r="B66" i="12"/>
  <c r="C66" i="12" s="1"/>
  <c r="D67" i="12" l="1"/>
  <c r="B67" i="12"/>
  <c r="C67" i="12" s="1"/>
  <c r="D68" i="12" l="1"/>
  <c r="B68" i="12"/>
  <c r="C68" i="12" s="1"/>
  <c r="D69" i="12" l="1"/>
  <c r="B69" i="12"/>
  <c r="C69" i="12" s="1"/>
  <c r="D70" i="12" l="1"/>
  <c r="B70" i="12"/>
  <c r="C70" i="12" s="1"/>
  <c r="D71" i="12" l="1"/>
  <c r="B71" i="12"/>
  <c r="C71" i="12" s="1"/>
  <c r="D72" i="12" l="1"/>
  <c r="B72" i="12"/>
  <c r="C72" i="12" s="1"/>
  <c r="D73" i="12" l="1"/>
  <c r="B73" i="12"/>
  <c r="C73" i="12" s="1"/>
  <c r="D74" i="12" l="1"/>
  <c r="B74" i="12"/>
  <c r="C74" i="12" s="1"/>
  <c r="D75" i="12" l="1"/>
  <c r="B75" i="12"/>
  <c r="C75" i="12" s="1"/>
  <c r="D76" i="12" l="1"/>
  <c r="B76" i="12"/>
  <c r="C76" i="12" s="1"/>
  <c r="D77" i="12" l="1"/>
  <c r="B77" i="12"/>
  <c r="C77" i="12" s="1"/>
  <c r="D78" i="12" l="1"/>
  <c r="B78" i="12"/>
  <c r="C78" i="12" s="1"/>
  <c r="D79" i="12" l="1"/>
  <c r="B79" i="12"/>
  <c r="C79" i="12" s="1"/>
  <c r="D80" i="12" l="1"/>
  <c r="B80" i="12"/>
  <c r="C80" i="12" s="1"/>
  <c r="D81" i="12" l="1"/>
  <c r="B81" i="12"/>
  <c r="C81" i="12" s="1"/>
  <c r="D82" i="12" l="1"/>
  <c r="B82" i="12"/>
  <c r="C82" i="12" s="1"/>
  <c r="D83" i="12" l="1"/>
  <c r="B83" i="12"/>
  <c r="C83" i="12" s="1"/>
  <c r="D84" i="12" l="1"/>
  <c r="B84" i="12"/>
  <c r="C84" i="12" s="1"/>
  <c r="D85" i="12" l="1"/>
  <c r="B85" i="12"/>
  <c r="C85" i="12" s="1"/>
  <c r="D86" i="12" l="1"/>
  <c r="B86" i="12"/>
  <c r="C86" i="12" s="1"/>
  <c r="D87" i="12" l="1"/>
  <c r="B87" i="12"/>
  <c r="C87" i="12" s="1"/>
  <c r="D88" i="12" l="1"/>
  <c r="B88" i="12"/>
  <c r="C88" i="12" s="1"/>
  <c r="D89" i="12" l="1"/>
  <c r="B89" i="12"/>
  <c r="C89" i="12" s="1"/>
  <c r="D90" i="12" l="1"/>
  <c r="B90" i="12"/>
  <c r="C90" i="12" s="1"/>
  <c r="D91" i="12" l="1"/>
  <c r="B91" i="12"/>
  <c r="C91" i="12" s="1"/>
  <c r="D92" i="12" l="1"/>
  <c r="B92" i="12"/>
  <c r="C92" i="12" s="1"/>
  <c r="D93" i="12" l="1"/>
  <c r="B93" i="12"/>
  <c r="C93" i="12" s="1"/>
  <c r="D94" i="12" l="1"/>
  <c r="B94" i="12"/>
  <c r="C94" i="12" s="1"/>
  <c r="D95" i="12" l="1"/>
  <c r="B95" i="12"/>
  <c r="C95" i="12" s="1"/>
  <c r="D96" i="12" l="1"/>
  <c r="B96" i="12"/>
  <c r="C96" i="12" s="1"/>
  <c r="D97" i="12" l="1"/>
  <c r="B97" i="12"/>
  <c r="C97" i="12" s="1"/>
  <c r="D98" i="12" l="1"/>
  <c r="B98" i="12"/>
  <c r="C98" i="12" s="1"/>
  <c r="D99" i="12" l="1"/>
  <c r="B99" i="12"/>
  <c r="C99" i="12" s="1"/>
  <c r="D100" i="12" l="1"/>
  <c r="B100" i="12"/>
  <c r="C100" i="12" s="1"/>
  <c r="D101" i="12" l="1"/>
  <c r="B101" i="12"/>
  <c r="C101" i="12" s="1"/>
  <c r="D102" i="12" l="1"/>
  <c r="B102" i="12"/>
  <c r="C102" i="12" s="1"/>
  <c r="D103" i="12" l="1"/>
  <c r="B103" i="12"/>
  <c r="C103" i="12" s="1"/>
  <c r="D104" i="12" l="1"/>
  <c r="B104" i="12"/>
  <c r="C104" i="12" s="1"/>
  <c r="D105" i="12" l="1"/>
  <c r="B105" i="12"/>
  <c r="C105" i="12" s="1"/>
  <c r="D106" i="12" l="1"/>
  <c r="B106" i="12"/>
  <c r="C106" i="12" s="1"/>
  <c r="D107" i="12" l="1"/>
  <c r="B107" i="12"/>
  <c r="C107" i="12" s="1"/>
  <c r="D108" i="12" l="1"/>
  <c r="B108" i="12"/>
  <c r="C108" i="12" s="1"/>
  <c r="D109" i="12" l="1"/>
  <c r="B109" i="12"/>
  <c r="C109" i="12" s="1"/>
  <c r="D110" i="12" l="1"/>
  <c r="B110" i="12"/>
  <c r="C110" i="12" s="1"/>
  <c r="D111" i="12" l="1"/>
  <c r="B111" i="12"/>
  <c r="C111" i="12" s="1"/>
  <c r="D112" i="12" l="1"/>
  <c r="B112" i="12"/>
  <c r="C112" i="12" s="1"/>
  <c r="D113" i="12" l="1"/>
  <c r="B113" i="12"/>
  <c r="C113" i="12" s="1"/>
  <c r="D114" i="12" l="1"/>
  <c r="B114" i="12"/>
  <c r="C114" i="12" s="1"/>
  <c r="D115" i="12" l="1"/>
  <c r="B115" i="12"/>
  <c r="C115" i="12" s="1"/>
  <c r="D116" i="12" l="1"/>
  <c r="B116" i="12"/>
  <c r="C116" i="12" s="1"/>
  <c r="D117" i="12" l="1"/>
  <c r="B117" i="12"/>
  <c r="C117" i="12" s="1"/>
  <c r="D118" i="12" l="1"/>
  <c r="B118" i="12"/>
  <c r="C118" i="12" s="1"/>
  <c r="D119" i="12" l="1"/>
  <c r="B119" i="12"/>
  <c r="C119" i="12" s="1"/>
  <c r="D120" i="12" l="1"/>
  <c r="B120" i="12"/>
  <c r="C120" i="12" s="1"/>
  <c r="D121" i="12" l="1"/>
  <c r="B121" i="12"/>
  <c r="C121" i="12" s="1"/>
  <c r="D122" i="12" l="1"/>
  <c r="B122" i="12"/>
  <c r="C122" i="12" s="1"/>
  <c r="D123" i="12" l="1"/>
  <c r="B123" i="12"/>
  <c r="C123" i="12" s="1"/>
  <c r="D124" i="12" l="1"/>
  <c r="B124" i="12"/>
  <c r="C124" i="12" s="1"/>
  <c r="D125" i="12" l="1"/>
  <c r="B125" i="12"/>
  <c r="C125" i="12" s="1"/>
  <c r="D126" i="12" l="1"/>
  <c r="B126" i="12"/>
  <c r="C126" i="12" s="1"/>
  <c r="D127" i="12" l="1"/>
  <c r="B127" i="12"/>
  <c r="C127" i="12" s="1"/>
  <c r="D128" i="12" l="1"/>
  <c r="B128" i="12"/>
  <c r="C128" i="12" s="1"/>
  <c r="D129" i="12" l="1"/>
  <c r="B129" i="12"/>
  <c r="C129" i="12" s="1"/>
  <c r="D130" i="12" l="1"/>
  <c r="B130" i="12"/>
  <c r="C130" i="12" s="1"/>
  <c r="D131" i="12" l="1"/>
  <c r="B131" i="12"/>
  <c r="C131" i="12" s="1"/>
  <c r="D132" i="12" l="1"/>
  <c r="B132" i="12"/>
  <c r="C132" i="12" s="1"/>
  <c r="D133" i="12" l="1"/>
  <c r="B133" i="12"/>
  <c r="C133" i="12" s="1"/>
  <c r="D134" i="12" l="1"/>
  <c r="B134" i="12"/>
  <c r="C134" i="12" s="1"/>
  <c r="D135" i="12" l="1"/>
  <c r="B135" i="12"/>
  <c r="C135" i="12" s="1"/>
  <c r="D136" i="12" l="1"/>
  <c r="B136" i="12"/>
  <c r="C136" i="12" s="1"/>
  <c r="D137" i="12" l="1"/>
  <c r="B137" i="12"/>
  <c r="C137" i="12" s="1"/>
  <c r="D138" i="12" l="1"/>
  <c r="B138" i="12"/>
  <c r="C138" i="12" s="1"/>
  <c r="D139" i="12" l="1"/>
  <c r="B139" i="12"/>
  <c r="C139" i="12" s="1"/>
  <c r="D140" i="12" l="1"/>
  <c r="B140" i="12"/>
  <c r="C140" i="12" s="1"/>
  <c r="D141" i="12" l="1"/>
  <c r="B141" i="12"/>
  <c r="C141" i="12" s="1"/>
  <c r="D142" i="12" l="1"/>
  <c r="B142" i="12"/>
  <c r="C142" i="12" s="1"/>
  <c r="D143" i="12" l="1"/>
  <c r="B143" i="12"/>
  <c r="C143" i="12" s="1"/>
  <c r="D144" i="12" l="1"/>
  <c r="B144" i="12"/>
  <c r="C144" i="12" s="1"/>
  <c r="D145" i="12" l="1"/>
  <c r="B145" i="12"/>
  <c r="C145" i="12" s="1"/>
  <c r="D146" i="12" l="1"/>
  <c r="B146" i="12"/>
  <c r="C146" i="12" s="1"/>
  <c r="D147" i="12" l="1"/>
  <c r="B147" i="12"/>
  <c r="C147" i="12" s="1"/>
  <c r="D148" i="12" l="1"/>
  <c r="B148" i="12"/>
  <c r="C148" i="12" s="1"/>
  <c r="D149" i="12" l="1"/>
  <c r="B149" i="12"/>
  <c r="C149" i="12" s="1"/>
  <c r="D150" i="12" l="1"/>
  <c r="B150" i="12"/>
  <c r="C150" i="12" s="1"/>
  <c r="D151" i="12" l="1"/>
  <c r="B151" i="12"/>
  <c r="C151" i="12" s="1"/>
  <c r="D152" i="12" l="1"/>
  <c r="B152" i="12"/>
  <c r="C152" i="12" s="1"/>
  <c r="D153" i="12" l="1"/>
  <c r="B153" i="12"/>
  <c r="C153" i="12" s="1"/>
  <c r="D154" i="12" l="1"/>
  <c r="B154" i="12"/>
  <c r="C154" i="12" s="1"/>
  <c r="D155" i="12" l="1"/>
  <c r="B155" i="12"/>
  <c r="C155" i="12" s="1"/>
  <c r="D156" i="12" l="1"/>
  <c r="B156" i="12"/>
  <c r="C156" i="12" s="1"/>
  <c r="D157" i="12" l="1"/>
  <c r="B157" i="12"/>
  <c r="C157" i="12" s="1"/>
  <c r="D158" i="12" l="1"/>
  <c r="B158" i="12"/>
  <c r="C158" i="12" s="1"/>
  <c r="D159" i="12" l="1"/>
  <c r="B159" i="12"/>
  <c r="C159" i="12" s="1"/>
  <c r="D160" i="12" l="1"/>
  <c r="B160" i="12"/>
  <c r="C160" i="12" s="1"/>
  <c r="D161" i="12" l="1"/>
  <c r="B161" i="12"/>
  <c r="C161" i="12" s="1"/>
  <c r="D162" i="12" l="1"/>
  <c r="B162" i="12"/>
  <c r="C162" i="12" s="1"/>
  <c r="D163" i="12" l="1"/>
  <c r="B163" i="12"/>
  <c r="C163" i="12" s="1"/>
  <c r="D164" i="12" l="1"/>
  <c r="B164" i="12"/>
  <c r="C164" i="12" s="1"/>
  <c r="D165" i="12" l="1"/>
  <c r="B165" i="12"/>
  <c r="C165" i="12" s="1"/>
  <c r="D166" i="12" l="1"/>
  <c r="B166" i="12"/>
  <c r="C166" i="12" s="1"/>
  <c r="D167" i="12" l="1"/>
  <c r="B167" i="12"/>
  <c r="C167" i="12" s="1"/>
  <c r="D168" i="12" l="1"/>
  <c r="B168" i="12"/>
  <c r="C168" i="12" s="1"/>
  <c r="D169" i="12" l="1"/>
  <c r="B169" i="12"/>
  <c r="C169" i="12" s="1"/>
  <c r="D170" i="12" l="1"/>
  <c r="B170" i="12"/>
  <c r="C170" i="12" s="1"/>
  <c r="D171" i="12" l="1"/>
  <c r="B171" i="12"/>
  <c r="C171" i="12" s="1"/>
  <c r="D172" i="12" l="1"/>
  <c r="B172" i="12"/>
  <c r="C172" i="12" s="1"/>
  <c r="D173" i="12" l="1"/>
  <c r="B173" i="12"/>
  <c r="C173" i="12" s="1"/>
  <c r="D174" i="12" l="1"/>
  <c r="B174" i="12"/>
  <c r="C174" i="12" s="1"/>
  <c r="D175" i="12" l="1"/>
  <c r="B175" i="12"/>
  <c r="C175" i="12" s="1"/>
  <c r="D176" i="12" l="1"/>
  <c r="B176" i="12"/>
  <c r="C176" i="12" s="1"/>
  <c r="D177" i="12" l="1"/>
  <c r="B177" i="12"/>
  <c r="C177" i="12" s="1"/>
  <c r="D178" i="12" l="1"/>
  <c r="B178" i="12"/>
  <c r="C178" i="12" s="1"/>
  <c r="D179" i="12" l="1"/>
  <c r="B179" i="12"/>
  <c r="C179" i="12" s="1"/>
  <c r="D180" i="12" l="1"/>
  <c r="B180" i="12"/>
  <c r="C180" i="12" s="1"/>
  <c r="D181" i="12" l="1"/>
  <c r="B181" i="12"/>
  <c r="C181" i="12" s="1"/>
  <c r="D182" i="12" l="1"/>
  <c r="B182" i="12"/>
  <c r="C182" i="12" s="1"/>
  <c r="D183" i="12" l="1"/>
  <c r="B183" i="12"/>
  <c r="C183" i="12" s="1"/>
  <c r="D184" i="12" l="1"/>
  <c r="B184" i="12"/>
  <c r="C184" i="12" s="1"/>
  <c r="D185" i="12" l="1"/>
  <c r="B185" i="12"/>
  <c r="C185" i="12" s="1"/>
  <c r="D186" i="12" l="1"/>
  <c r="B186" i="12"/>
  <c r="C186" i="12" s="1"/>
  <c r="D187" i="12" l="1"/>
  <c r="B187" i="12"/>
  <c r="C187" i="12" s="1"/>
  <c r="D188" i="12" l="1"/>
  <c r="B188" i="12"/>
  <c r="C188" i="12" s="1"/>
  <c r="D189" i="12" l="1"/>
  <c r="B189" i="12"/>
  <c r="C189" i="12" s="1"/>
  <c r="D190" i="12" l="1"/>
  <c r="B190" i="12"/>
  <c r="C190" i="12" s="1"/>
  <c r="D191" i="12" l="1"/>
  <c r="B191" i="12"/>
  <c r="C191" i="12" s="1"/>
  <c r="D192" i="12" l="1"/>
  <c r="B192" i="12"/>
  <c r="C192" i="12" s="1"/>
  <c r="D193" i="12" l="1"/>
  <c r="B193" i="12"/>
  <c r="C193" i="12" s="1"/>
  <c r="D194" i="12" l="1"/>
  <c r="B194" i="12"/>
  <c r="C194" i="12" s="1"/>
  <c r="D195" i="12" l="1"/>
  <c r="B195" i="12"/>
  <c r="C195" i="12" s="1"/>
  <c r="D196" i="12" l="1"/>
  <c r="B196" i="12"/>
  <c r="C196" i="12" s="1"/>
  <c r="D197" i="12" l="1"/>
  <c r="B197" i="12"/>
  <c r="C197" i="12" s="1"/>
  <c r="D198" i="12" l="1"/>
  <c r="B198" i="12"/>
  <c r="C198" i="12" s="1"/>
  <c r="D199" i="12" l="1"/>
  <c r="B199" i="12"/>
  <c r="C199" i="12" s="1"/>
  <c r="D200" i="12" l="1"/>
  <c r="B200" i="12"/>
  <c r="C200" i="12" s="1"/>
  <c r="D201" i="12" l="1"/>
  <c r="B201" i="12"/>
  <c r="C201" i="12" s="1"/>
  <c r="D202" i="12" l="1"/>
  <c r="B202" i="12"/>
  <c r="C202" i="12" s="1"/>
  <c r="D203" i="12" l="1"/>
  <c r="B203" i="12"/>
  <c r="C203" i="12" s="1"/>
  <c r="D204" i="12" l="1"/>
  <c r="B204" i="12"/>
  <c r="C204" i="12" s="1"/>
  <c r="D205" i="12" l="1"/>
  <c r="B205" i="12"/>
  <c r="C205" i="12" s="1"/>
  <c r="D206" i="12" l="1"/>
  <c r="B206" i="12"/>
  <c r="C206" i="12" s="1"/>
  <c r="D207" i="12" l="1"/>
  <c r="B207" i="12"/>
  <c r="C207" i="12" s="1"/>
  <c r="D208" i="12" l="1"/>
  <c r="B208" i="12"/>
  <c r="C208" i="12" s="1"/>
  <c r="D209" i="12" l="1"/>
  <c r="B209" i="12"/>
  <c r="C209" i="12" s="1"/>
  <c r="D210" i="12" l="1"/>
  <c r="B210" i="12"/>
  <c r="C210" i="12" s="1"/>
  <c r="D211" i="12" l="1"/>
  <c r="B211" i="12"/>
  <c r="C211" i="12" s="1"/>
  <c r="D212" i="12" l="1"/>
  <c r="B212" i="12"/>
  <c r="C212" i="12" s="1"/>
  <c r="D213" i="12" l="1"/>
  <c r="B213" i="12"/>
  <c r="C213" i="12" s="1"/>
  <c r="D214" i="12" l="1"/>
  <c r="B214" i="12"/>
  <c r="C214" i="12" s="1"/>
  <c r="D215" i="12" l="1"/>
  <c r="B215" i="12"/>
  <c r="C215" i="12" s="1"/>
  <c r="D216" i="12" l="1"/>
  <c r="B216" i="12"/>
  <c r="C216" i="12" s="1"/>
  <c r="D217" i="12" l="1"/>
  <c r="B217" i="12"/>
  <c r="C217" i="12" s="1"/>
  <c r="D218" i="12" l="1"/>
  <c r="B218" i="12"/>
  <c r="C218" i="12" s="1"/>
  <c r="D219" i="12" l="1"/>
  <c r="B219" i="12"/>
  <c r="C219" i="12" s="1"/>
  <c r="D220" i="12" l="1"/>
  <c r="B220" i="12"/>
  <c r="C220" i="12" s="1"/>
  <c r="D221" i="12" l="1"/>
  <c r="B221" i="12"/>
  <c r="C221" i="12" s="1"/>
  <c r="D222" i="12" l="1"/>
  <c r="B222" i="12"/>
  <c r="C222" i="12" s="1"/>
  <c r="D223" i="12" l="1"/>
  <c r="B223" i="12"/>
  <c r="C223" i="12" s="1"/>
  <c r="D224" i="12" l="1"/>
  <c r="B224" i="12"/>
  <c r="C224" i="12" s="1"/>
  <c r="D225" i="12" l="1"/>
  <c r="B225" i="12"/>
  <c r="C225" i="12" s="1"/>
  <c r="D226" i="12" l="1"/>
  <c r="B226" i="12"/>
  <c r="C226" i="12" s="1"/>
  <c r="D227" i="12" l="1"/>
  <c r="B227" i="12"/>
  <c r="C227" i="12" s="1"/>
  <c r="D228" i="12" l="1"/>
  <c r="B228" i="12"/>
  <c r="C228" i="12" s="1"/>
  <c r="D229" i="12" l="1"/>
  <c r="B229" i="12"/>
  <c r="C229" i="12" s="1"/>
  <c r="D230" i="12" l="1"/>
  <c r="B230" i="12"/>
  <c r="C230" i="12" s="1"/>
  <c r="D231" i="12" l="1"/>
  <c r="B231" i="12"/>
  <c r="C231" i="12" s="1"/>
  <c r="D232" i="12" l="1"/>
  <c r="B232" i="12"/>
  <c r="C232" i="12" s="1"/>
  <c r="D233" i="12" l="1"/>
  <c r="B233" i="12"/>
  <c r="C233" i="12" s="1"/>
  <c r="D234" i="12" l="1"/>
  <c r="B234" i="12"/>
  <c r="C234" i="12" s="1"/>
  <c r="D235" i="12" l="1"/>
  <c r="B235" i="12"/>
  <c r="C235" i="12" s="1"/>
  <c r="D236" i="12" l="1"/>
  <c r="B236" i="12"/>
  <c r="C236" i="12" s="1"/>
  <c r="D237" i="12" l="1"/>
  <c r="B237" i="12"/>
  <c r="C237" i="12" s="1"/>
  <c r="D238" i="12" l="1"/>
  <c r="B238" i="12"/>
  <c r="C238" i="12" s="1"/>
  <c r="D239" i="12" l="1"/>
  <c r="B239" i="12"/>
  <c r="C239" i="12" s="1"/>
  <c r="D240" i="12" l="1"/>
  <c r="B240" i="12"/>
  <c r="C240" i="12" s="1"/>
  <c r="D241" i="12" l="1"/>
  <c r="B241" i="12"/>
  <c r="C241" i="12" s="1"/>
  <c r="D242" i="12" l="1"/>
  <c r="B242" i="12"/>
  <c r="C242" i="12" s="1"/>
  <c r="D243" i="12" l="1"/>
  <c r="B243" i="12"/>
  <c r="C243" i="12" s="1"/>
  <c r="D244" i="12" l="1"/>
  <c r="B244" i="12"/>
  <c r="C244" i="12" s="1"/>
  <c r="D245" i="12" l="1"/>
  <c r="B245" i="12"/>
  <c r="C245" i="12" s="1"/>
  <c r="D246" i="12" l="1"/>
  <c r="B246" i="12"/>
  <c r="C246" i="12" s="1"/>
  <c r="D247" i="12" l="1"/>
  <c r="B247" i="12"/>
  <c r="C247" i="12" s="1"/>
  <c r="D248" i="12" l="1"/>
  <c r="B248" i="12"/>
  <c r="C248" i="12" s="1"/>
  <c r="D249" i="12" l="1"/>
  <c r="B249" i="12"/>
  <c r="C249" i="12" s="1"/>
  <c r="D250" i="12" l="1"/>
  <c r="B250" i="12"/>
  <c r="C250" i="12" s="1"/>
  <c r="D251" i="12" l="1"/>
  <c r="B251" i="12"/>
  <c r="C251" i="12" s="1"/>
  <c r="D252" i="12" l="1"/>
  <c r="B252" i="12"/>
  <c r="C252" i="12" s="1"/>
  <c r="D253" i="12" l="1"/>
  <c r="B253" i="12"/>
  <c r="C253" i="12" s="1"/>
  <c r="D254" i="12" l="1"/>
  <c r="B254" i="12"/>
  <c r="C254" i="12" s="1"/>
  <c r="D255" i="12" l="1"/>
  <c r="B255" i="12"/>
  <c r="C255" i="12" s="1"/>
  <c r="D256" i="12" l="1"/>
  <c r="B256" i="12"/>
  <c r="C256" i="12" s="1"/>
  <c r="D257" i="12" l="1"/>
  <c r="B257" i="12"/>
  <c r="C257" i="12" s="1"/>
  <c r="D258" i="12" l="1"/>
  <c r="B258" i="12"/>
  <c r="C258" i="12" s="1"/>
  <c r="D259" i="12" l="1"/>
  <c r="B259" i="12"/>
  <c r="C259" i="12" s="1"/>
  <c r="D260" i="12" l="1"/>
  <c r="B260" i="12"/>
  <c r="C260" i="12" s="1"/>
  <c r="D261" i="12" l="1"/>
  <c r="B261" i="12"/>
  <c r="C261" i="12" s="1"/>
  <c r="D262" i="12" l="1"/>
  <c r="B262" i="12"/>
  <c r="C262" i="12" s="1"/>
  <c r="D263" i="12" l="1"/>
  <c r="B263" i="12"/>
  <c r="C263" i="12" s="1"/>
  <c r="D264" i="12" l="1"/>
  <c r="B264" i="12"/>
  <c r="C264" i="12" s="1"/>
  <c r="D265" i="12" l="1"/>
  <c r="B265" i="12"/>
  <c r="C265" i="12" s="1"/>
  <c r="D266" i="12" l="1"/>
  <c r="B266" i="12"/>
  <c r="C266" i="12" s="1"/>
  <c r="D267" i="12" l="1"/>
  <c r="B267" i="12"/>
  <c r="C267" i="12" s="1"/>
  <c r="D268" i="12" l="1"/>
  <c r="B268" i="12"/>
  <c r="C268" i="12" s="1"/>
  <c r="D269" i="12" l="1"/>
  <c r="B269" i="12"/>
  <c r="C269" i="12" s="1"/>
  <c r="D270" i="12" l="1"/>
  <c r="B270" i="12"/>
  <c r="C270" i="12" s="1"/>
  <c r="D271" i="12" l="1"/>
  <c r="B271" i="12"/>
  <c r="C271" i="12" s="1"/>
  <c r="D272" i="12" l="1"/>
  <c r="B272" i="12"/>
  <c r="C272" i="12" s="1"/>
  <c r="D273" i="12" l="1"/>
  <c r="B273" i="12"/>
  <c r="C273" i="12" s="1"/>
  <c r="D274" i="12" l="1"/>
  <c r="B274" i="12"/>
  <c r="C274" i="12" s="1"/>
  <c r="D275" i="12" l="1"/>
  <c r="B275" i="12"/>
  <c r="C275" i="12" s="1"/>
  <c r="D276" i="12" l="1"/>
  <c r="B276" i="12"/>
  <c r="C276" i="12" s="1"/>
  <c r="D277" i="12" l="1"/>
  <c r="B277" i="12"/>
  <c r="C277" i="12" s="1"/>
  <c r="D278" i="12" l="1"/>
  <c r="B278" i="12"/>
  <c r="C278" i="12" s="1"/>
  <c r="D279" i="12" l="1"/>
  <c r="B279" i="12"/>
  <c r="C279" i="12" s="1"/>
  <c r="D280" i="12" l="1"/>
  <c r="B280" i="12"/>
  <c r="C280" i="12" s="1"/>
  <c r="D281" i="12" l="1"/>
  <c r="B281" i="12"/>
  <c r="C281" i="12" s="1"/>
  <c r="D282" i="12" l="1"/>
  <c r="B282" i="12"/>
  <c r="C282" i="12" s="1"/>
  <c r="D283" i="12" l="1"/>
  <c r="B283" i="12"/>
  <c r="C283" i="12" s="1"/>
  <c r="D284" i="12" l="1"/>
  <c r="B284" i="12"/>
  <c r="C284" i="12" s="1"/>
  <c r="D285" i="12" l="1"/>
  <c r="B285" i="12"/>
  <c r="C285" i="12" s="1"/>
  <c r="D286" i="12" l="1"/>
  <c r="B286" i="12"/>
  <c r="C286" i="12" s="1"/>
  <c r="D287" i="12" l="1"/>
  <c r="B287" i="12"/>
  <c r="C287" i="12" s="1"/>
  <c r="D288" i="12" l="1"/>
  <c r="B288" i="12"/>
  <c r="C288" i="12" s="1"/>
  <c r="D289" i="12" l="1"/>
  <c r="B289" i="12"/>
  <c r="C289" i="12" s="1"/>
  <c r="D290" i="12" l="1"/>
  <c r="B290" i="12"/>
  <c r="C290" i="12" s="1"/>
  <c r="D291" i="12" l="1"/>
  <c r="B291" i="12"/>
  <c r="C291" i="12" s="1"/>
  <c r="D292" i="12" l="1"/>
  <c r="B292" i="12"/>
  <c r="C292" i="12" s="1"/>
  <c r="D293" i="12" l="1"/>
  <c r="B293" i="12"/>
  <c r="C293" i="12" s="1"/>
  <c r="D294" i="12" l="1"/>
  <c r="B294" i="12"/>
  <c r="C294" i="12" s="1"/>
  <c r="D295" i="12" l="1"/>
  <c r="B295" i="12"/>
  <c r="C295" i="12" s="1"/>
  <c r="D296" i="12" l="1"/>
  <c r="B296" i="12"/>
  <c r="C296" i="12" s="1"/>
  <c r="D297" i="12" l="1"/>
  <c r="B297" i="12"/>
  <c r="C297" i="12" s="1"/>
  <c r="D298" i="12" l="1"/>
  <c r="B298" i="12"/>
  <c r="C298" i="12" s="1"/>
  <c r="D299" i="12" l="1"/>
  <c r="B299" i="12"/>
  <c r="C299" i="12" s="1"/>
  <c r="D300" i="12" l="1"/>
  <c r="B300" i="12"/>
  <c r="C300" i="12" s="1"/>
  <c r="D301" i="12" l="1"/>
  <c r="B301" i="12"/>
  <c r="C301" i="12" s="1"/>
  <c r="D302" i="12" l="1"/>
  <c r="B302" i="12"/>
  <c r="C302" i="12" s="1"/>
  <c r="D303" i="12" l="1"/>
  <c r="B303" i="12"/>
  <c r="C303" i="12" s="1"/>
  <c r="D304" i="12" l="1"/>
  <c r="B304" i="12"/>
  <c r="C304" i="12" s="1"/>
  <c r="D305" i="12" l="1"/>
  <c r="B305" i="12"/>
  <c r="C305" i="12" s="1"/>
  <c r="D306" i="12" l="1"/>
  <c r="B306" i="12"/>
  <c r="C306" i="12" s="1"/>
  <c r="D307" i="12" l="1"/>
  <c r="B307" i="12"/>
  <c r="C307" i="12" s="1"/>
  <c r="D308" i="12" l="1"/>
  <c r="B308" i="12"/>
  <c r="C308" i="12" s="1"/>
  <c r="D309" i="12" l="1"/>
  <c r="B309" i="12"/>
  <c r="C309" i="12" s="1"/>
  <c r="D310" i="12" l="1"/>
  <c r="B310" i="12"/>
  <c r="C310" i="12" s="1"/>
  <c r="D311" i="12" l="1"/>
  <c r="B311" i="12"/>
  <c r="C311" i="12" s="1"/>
  <c r="D312" i="12" l="1"/>
  <c r="B312" i="12"/>
  <c r="C312" i="12" s="1"/>
  <c r="D313" i="12" l="1"/>
  <c r="B313" i="12"/>
  <c r="C313" i="12" s="1"/>
  <c r="D314" i="12" l="1"/>
  <c r="B314" i="12"/>
  <c r="C314" i="12" s="1"/>
  <c r="D315" i="12" l="1"/>
  <c r="B315" i="12"/>
  <c r="C315" i="12" s="1"/>
  <c r="D316" i="12" l="1"/>
  <c r="B316" i="12"/>
  <c r="C316" i="12" s="1"/>
  <c r="D317" i="12" l="1"/>
  <c r="B317" i="12"/>
  <c r="C317" i="12" s="1"/>
  <c r="D318" i="12" l="1"/>
  <c r="B318" i="12"/>
  <c r="C318" i="12" s="1"/>
  <c r="D319" i="12" l="1"/>
  <c r="B319" i="12"/>
  <c r="C319" i="12" s="1"/>
  <c r="D320" i="12" l="1"/>
  <c r="B320" i="12"/>
  <c r="C320" i="12" s="1"/>
  <c r="D321" i="12" l="1"/>
  <c r="B321" i="12"/>
  <c r="C321" i="12" s="1"/>
  <c r="D322" i="12" l="1"/>
  <c r="B322" i="12"/>
  <c r="C322" i="12" s="1"/>
  <c r="D323" i="12" l="1"/>
  <c r="B323" i="12"/>
  <c r="C323" i="12" s="1"/>
  <c r="D324" i="12" l="1"/>
  <c r="B324" i="12"/>
  <c r="C324" i="12" s="1"/>
  <c r="D325" i="12" l="1"/>
  <c r="B325" i="12"/>
  <c r="C325" i="12" s="1"/>
  <c r="D326" i="12" l="1"/>
  <c r="B326" i="12"/>
  <c r="C326" i="12" s="1"/>
  <c r="D327" i="12" l="1"/>
  <c r="B327" i="12"/>
  <c r="C327" i="12" s="1"/>
  <c r="D328" i="12" l="1"/>
  <c r="B328" i="12"/>
  <c r="C328" i="12" s="1"/>
  <c r="D329" i="12" l="1"/>
  <c r="B329" i="12"/>
  <c r="C329" i="12" s="1"/>
  <c r="D330" i="12" l="1"/>
  <c r="B330" i="12"/>
  <c r="C330" i="12" s="1"/>
  <c r="D331" i="12" l="1"/>
  <c r="B331" i="12"/>
  <c r="C331" i="12" s="1"/>
  <c r="D332" i="12" l="1"/>
  <c r="B332" i="12"/>
  <c r="C332" i="12" s="1"/>
  <c r="D333" i="12" l="1"/>
  <c r="B333" i="12"/>
  <c r="C333" i="12" s="1"/>
  <c r="D334" i="12" l="1"/>
  <c r="B334" i="12"/>
  <c r="C334" i="12" s="1"/>
  <c r="D335" i="12" l="1"/>
  <c r="B335" i="12"/>
  <c r="C335" i="12" s="1"/>
  <c r="D336" i="12" l="1"/>
  <c r="B336" i="12"/>
  <c r="C336" i="12" s="1"/>
  <c r="D337" i="12" l="1"/>
  <c r="B337" i="12"/>
  <c r="C337" i="12" s="1"/>
  <c r="D338" i="12" l="1"/>
  <c r="B338" i="12"/>
  <c r="C338" i="12" s="1"/>
  <c r="D339" i="12" l="1"/>
  <c r="B339" i="12"/>
  <c r="C339" i="12" s="1"/>
  <c r="D340" i="12" l="1"/>
  <c r="B340" i="12"/>
  <c r="C340" i="12" s="1"/>
  <c r="D341" i="12" l="1"/>
  <c r="B341" i="12"/>
  <c r="C341" i="12" s="1"/>
  <c r="D342" i="12" l="1"/>
  <c r="B342" i="12"/>
  <c r="C342" i="12" s="1"/>
  <c r="D343" i="12" l="1"/>
  <c r="B343" i="12"/>
  <c r="C343" i="12" s="1"/>
  <c r="D344" i="12" l="1"/>
  <c r="B344" i="12"/>
  <c r="C344" i="12" s="1"/>
  <c r="D345" i="12" l="1"/>
  <c r="B345" i="12"/>
  <c r="C345" i="12" s="1"/>
  <c r="D346" i="12" l="1"/>
  <c r="B346" i="12"/>
  <c r="C346" i="12" s="1"/>
  <c r="D347" i="12" l="1"/>
  <c r="B347" i="12"/>
  <c r="C347" i="12" s="1"/>
  <c r="D348" i="12" l="1"/>
  <c r="B348" i="12"/>
  <c r="C348" i="12" s="1"/>
  <c r="D349" i="12" l="1"/>
  <c r="B349" i="12"/>
  <c r="C349" i="12" s="1"/>
  <c r="D350" i="12" l="1"/>
  <c r="B350" i="12"/>
  <c r="C350" i="12" s="1"/>
  <c r="D351" i="12" l="1"/>
  <c r="B351" i="12"/>
  <c r="C351" i="12" s="1"/>
  <c r="D352" i="12" l="1"/>
  <c r="B352" i="12"/>
  <c r="C352" i="12" s="1"/>
  <c r="D353" i="12" l="1"/>
  <c r="B353" i="12"/>
  <c r="C353" i="12" s="1"/>
  <c r="D354" i="12" l="1"/>
  <c r="B354" i="12"/>
  <c r="C354" i="12" s="1"/>
  <c r="D355" i="12" l="1"/>
  <c r="B355" i="12"/>
  <c r="C355" i="12" s="1"/>
  <c r="D356" i="12" l="1"/>
  <c r="B356" i="12"/>
  <c r="C356" i="12" s="1"/>
  <c r="D357" i="12" l="1"/>
  <c r="B357" i="12"/>
  <c r="C357" i="12" s="1"/>
  <c r="D358" i="12" l="1"/>
  <c r="B358" i="12"/>
  <c r="C358" i="12" s="1"/>
  <c r="D359" i="12" l="1"/>
  <c r="B359" i="12"/>
  <c r="C359" i="12" s="1"/>
  <c r="D360" i="12" l="1"/>
  <c r="B360" i="12"/>
  <c r="C360" i="12" s="1"/>
  <c r="D361" i="12" l="1"/>
  <c r="B361" i="12"/>
  <c r="C361" i="12" s="1"/>
  <c r="D362" i="12" l="1"/>
  <c r="B362" i="12"/>
  <c r="C362" i="12" s="1"/>
  <c r="D363" i="12" l="1"/>
  <c r="B363" i="12"/>
  <c r="C363" i="12" s="1"/>
  <c r="D364" i="12" l="1"/>
  <c r="B364" i="12"/>
  <c r="C364" i="12" s="1"/>
  <c r="D365" i="12" l="1"/>
  <c r="B365" i="12"/>
  <c r="C365" i="12" s="1"/>
  <c r="D366" i="12" l="1"/>
  <c r="B366" i="12"/>
  <c r="C366" i="12" s="1"/>
  <c r="D367" i="12" l="1"/>
  <c r="B367" i="12"/>
  <c r="C367" i="12" s="1"/>
  <c r="D368" i="12" l="1"/>
  <c r="B368" i="12"/>
  <c r="C368" i="12" s="1"/>
  <c r="D369" i="12" l="1"/>
  <c r="B369" i="12"/>
  <c r="C369" i="12" s="1"/>
  <c r="D370" i="12" l="1"/>
  <c r="B370" i="12"/>
  <c r="C370" i="12" s="1"/>
  <c r="D371" i="12" l="1"/>
  <c r="B371" i="12"/>
  <c r="C371" i="12" s="1"/>
  <c r="D372" i="12" l="1"/>
  <c r="B372" i="12"/>
  <c r="C372" i="12" s="1"/>
  <c r="D373" i="12" l="1"/>
  <c r="B373" i="12"/>
  <c r="C373" i="12" s="1"/>
  <c r="D374" i="12" l="1"/>
  <c r="B374" i="12"/>
  <c r="C374" i="12" s="1"/>
  <c r="D375" i="12" l="1"/>
  <c r="B375" i="12"/>
  <c r="C375" i="12" s="1"/>
  <c r="D376" i="12" l="1"/>
  <c r="B376" i="12"/>
  <c r="C376" i="12" s="1"/>
  <c r="D377" i="12" l="1"/>
  <c r="B377" i="12"/>
  <c r="C377" i="12" s="1"/>
  <c r="D378" i="12" l="1"/>
  <c r="B378" i="12"/>
  <c r="C378" i="12" s="1"/>
  <c r="D379" i="12" l="1"/>
  <c r="B379" i="12"/>
  <c r="C379" i="12" s="1"/>
  <c r="D380" i="12" l="1"/>
  <c r="B380" i="12"/>
  <c r="C380" i="12" s="1"/>
  <c r="D381" i="12" l="1"/>
  <c r="B381" i="12"/>
  <c r="C381" i="12" s="1"/>
  <c r="D382" i="12" l="1"/>
  <c r="B382" i="12"/>
  <c r="C382" i="12" s="1"/>
  <c r="D383" i="12" l="1"/>
  <c r="B383" i="12"/>
  <c r="C383" i="12" s="1"/>
  <c r="D384" i="12" l="1"/>
  <c r="B384" i="12"/>
  <c r="C384" i="12" s="1"/>
  <c r="D385" i="12" l="1"/>
  <c r="B385" i="12"/>
  <c r="C385" i="12" s="1"/>
  <c r="D386" i="12" l="1"/>
  <c r="B386" i="12"/>
  <c r="C386" i="12" s="1"/>
  <c r="D387" i="12" l="1"/>
  <c r="B387" i="12"/>
  <c r="C387" i="12" s="1"/>
  <c r="D388" i="12" l="1"/>
  <c r="B388" i="12"/>
  <c r="C388" i="12" s="1"/>
  <c r="D389" i="12" l="1"/>
  <c r="B389" i="12"/>
  <c r="C389" i="12" s="1"/>
  <c r="D390" i="12" l="1"/>
  <c r="B390" i="12"/>
  <c r="C390" i="12" s="1"/>
  <c r="D391" i="12" l="1"/>
  <c r="B391" i="12"/>
  <c r="C391" i="12" s="1"/>
  <c r="D392" i="12" l="1"/>
  <c r="B392" i="12"/>
  <c r="C392" i="12" s="1"/>
  <c r="D393" i="12" l="1"/>
  <c r="B393" i="12"/>
  <c r="C393" i="12" s="1"/>
  <c r="D394" i="12" l="1"/>
  <c r="B394" i="12"/>
  <c r="C394" i="12" s="1"/>
  <c r="D395" i="12" l="1"/>
  <c r="B395" i="12"/>
  <c r="C395" i="12" s="1"/>
  <c r="D396" i="12" l="1"/>
  <c r="B396" i="12"/>
  <c r="C396" i="12" s="1"/>
  <c r="D397" i="12" l="1"/>
  <c r="B397" i="12"/>
  <c r="C397" i="12" s="1"/>
  <c r="D398" i="12" l="1"/>
  <c r="B398" i="12"/>
  <c r="C398" i="12" s="1"/>
  <c r="D399" i="12" l="1"/>
  <c r="B399" i="12"/>
  <c r="C399" i="12" s="1"/>
  <c r="D400" i="12" l="1"/>
  <c r="B400" i="12"/>
  <c r="C400" i="12" s="1"/>
  <c r="D401" i="12" l="1"/>
  <c r="B401" i="12"/>
  <c r="C401" i="12" s="1"/>
  <c r="D402" i="12" l="1"/>
  <c r="B402" i="12"/>
  <c r="C402" i="12" s="1"/>
  <c r="D403" i="12" l="1"/>
  <c r="B403" i="12"/>
  <c r="C403" i="12" s="1"/>
  <c r="D404" i="12" l="1"/>
  <c r="B404" i="12"/>
  <c r="C404" i="12" s="1"/>
  <c r="D405" i="12" l="1"/>
  <c r="B405" i="12"/>
  <c r="C405" i="12" s="1"/>
  <c r="D406" i="12" l="1"/>
  <c r="B406" i="12"/>
  <c r="C406" i="12" s="1"/>
  <c r="D407" i="12" l="1"/>
  <c r="B407" i="12"/>
  <c r="C407" i="12" s="1"/>
  <c r="D408" i="12" l="1"/>
  <c r="B408" i="12"/>
  <c r="C408" i="12" s="1"/>
  <c r="D409" i="12" l="1"/>
  <c r="B409" i="12"/>
  <c r="C409" i="12" s="1"/>
  <c r="D410" i="12" l="1"/>
  <c r="B410" i="12"/>
  <c r="C410" i="12" s="1"/>
  <c r="D411" i="12" l="1"/>
  <c r="B411" i="12"/>
  <c r="C411" i="12" s="1"/>
  <c r="D412" i="12" l="1"/>
  <c r="B412" i="12"/>
  <c r="C412" i="12" s="1"/>
  <c r="D413" i="12" l="1"/>
  <c r="B413" i="12"/>
  <c r="C413" i="12" s="1"/>
  <c r="D414" i="12" l="1"/>
  <c r="B414" i="12"/>
  <c r="C414" i="12" s="1"/>
  <c r="D415" i="12" l="1"/>
  <c r="B415" i="12"/>
  <c r="C415" i="12" s="1"/>
  <c r="D416" i="12" l="1"/>
  <c r="B416" i="12"/>
  <c r="C416" i="12" s="1"/>
  <c r="D417" i="12" l="1"/>
  <c r="B417" i="12"/>
  <c r="C417" i="12" s="1"/>
  <c r="D418" i="12" l="1"/>
  <c r="B418" i="12"/>
  <c r="C418" i="12" s="1"/>
  <c r="D419" i="12" l="1"/>
  <c r="B419" i="12"/>
  <c r="C419" i="12" s="1"/>
  <c r="D420" i="12" l="1"/>
  <c r="B420" i="12"/>
  <c r="C420" i="12" s="1"/>
  <c r="D421" i="12" l="1"/>
  <c r="B421" i="12"/>
  <c r="C421" i="12" s="1"/>
  <c r="D422" i="12" l="1"/>
  <c r="B422" i="12"/>
  <c r="C422" i="12" s="1"/>
  <c r="D423" i="12" l="1"/>
  <c r="B423" i="12"/>
  <c r="C423" i="12" s="1"/>
  <c r="D424" i="12" l="1"/>
  <c r="B424" i="12"/>
  <c r="C424" i="12" s="1"/>
  <c r="D425" i="12" l="1"/>
  <c r="B425" i="12"/>
  <c r="C425" i="12" s="1"/>
  <c r="D426" i="12" l="1"/>
  <c r="B426" i="12"/>
  <c r="C426" i="12" s="1"/>
  <c r="D427" i="12" l="1"/>
  <c r="B427" i="12"/>
  <c r="C427" i="12" s="1"/>
  <c r="D428" i="12" l="1"/>
  <c r="B428" i="12"/>
  <c r="C428" i="12" s="1"/>
  <c r="D429" i="12" l="1"/>
  <c r="B429" i="12"/>
  <c r="C429" i="12" s="1"/>
  <c r="D430" i="12" l="1"/>
  <c r="B430" i="12"/>
  <c r="C430" i="12" s="1"/>
  <c r="D431" i="12" l="1"/>
  <c r="B431" i="12"/>
  <c r="C431" i="12" s="1"/>
  <c r="D432" i="12" l="1"/>
  <c r="B432" i="12"/>
  <c r="C432" i="12" s="1"/>
  <c r="D433" i="12" l="1"/>
  <c r="B433" i="12"/>
  <c r="C433" i="12" s="1"/>
  <c r="D434" i="12" l="1"/>
  <c r="B434" i="12"/>
  <c r="C434" i="12" s="1"/>
  <c r="D435" i="12" l="1"/>
  <c r="B435" i="12"/>
  <c r="C435" i="12" s="1"/>
  <c r="D436" i="12" l="1"/>
  <c r="B436" i="12"/>
  <c r="C436" i="12" s="1"/>
  <c r="D437" i="12" l="1"/>
  <c r="B437" i="12"/>
  <c r="C437" i="12" s="1"/>
  <c r="D438" i="12" l="1"/>
  <c r="B438" i="12"/>
  <c r="C438" i="12" s="1"/>
  <c r="D439" i="12" l="1"/>
  <c r="B439" i="12"/>
  <c r="C439" i="12" s="1"/>
  <c r="D440" i="12" l="1"/>
  <c r="B440" i="12"/>
  <c r="C440" i="12" s="1"/>
  <c r="D441" i="12" l="1"/>
  <c r="B441" i="12"/>
  <c r="C441" i="12" s="1"/>
  <c r="D442" i="12" l="1"/>
  <c r="B442" i="12"/>
  <c r="C442" i="12" s="1"/>
  <c r="D443" i="12" l="1"/>
  <c r="B443" i="12"/>
  <c r="C443" i="12" s="1"/>
  <c r="D444" i="12" l="1"/>
  <c r="B444" i="12"/>
  <c r="C444" i="12" s="1"/>
  <c r="D445" i="12" l="1"/>
  <c r="B445" i="12"/>
  <c r="C445" i="12" s="1"/>
  <c r="D446" i="12" l="1"/>
  <c r="B446" i="12"/>
  <c r="C446" i="12" s="1"/>
  <c r="D447" i="12" l="1"/>
  <c r="B447" i="12"/>
  <c r="C447" i="12" s="1"/>
  <c r="D448" i="12" l="1"/>
  <c r="B448" i="12"/>
  <c r="C448" i="12" s="1"/>
  <c r="D449" i="12" l="1"/>
  <c r="B449" i="12"/>
  <c r="C449" i="12" s="1"/>
  <c r="D450" i="12" l="1"/>
  <c r="B450" i="12"/>
  <c r="C450" i="12" s="1"/>
  <c r="D451" i="12" l="1"/>
  <c r="B451" i="12"/>
  <c r="C451" i="12" s="1"/>
  <c r="D452" i="12" l="1"/>
  <c r="B452" i="12"/>
  <c r="C452" i="12" s="1"/>
  <c r="D453" i="12" l="1"/>
  <c r="B453" i="12"/>
  <c r="C453" i="12" s="1"/>
  <c r="D454" i="12" l="1"/>
  <c r="B454" i="12"/>
  <c r="C454" i="12" s="1"/>
  <c r="D455" i="12" l="1"/>
  <c r="B455" i="12"/>
  <c r="C455" i="12" s="1"/>
  <c r="D456" i="12" l="1"/>
  <c r="B456" i="12"/>
  <c r="C456" i="12" s="1"/>
  <c r="D457" i="12" l="1"/>
  <c r="B457" i="12"/>
  <c r="C457" i="12" s="1"/>
  <c r="D458" i="12" l="1"/>
  <c r="B458" i="12"/>
  <c r="C458" i="12" s="1"/>
  <c r="D459" i="12" l="1"/>
  <c r="B459" i="12"/>
  <c r="C459" i="12" s="1"/>
  <c r="D460" i="12" l="1"/>
  <c r="B460" i="12"/>
  <c r="C460" i="12" s="1"/>
  <c r="D461" i="12" l="1"/>
  <c r="B461" i="12"/>
  <c r="C461" i="12" s="1"/>
  <c r="D462" i="12" l="1"/>
  <c r="B462" i="12"/>
  <c r="C462" i="12" s="1"/>
  <c r="D463" i="12" l="1"/>
  <c r="B463" i="12"/>
  <c r="C463" i="12" s="1"/>
  <c r="D464" i="12" l="1"/>
  <c r="B464" i="12"/>
  <c r="C464" i="12" s="1"/>
  <c r="D465" i="12" l="1"/>
  <c r="B465" i="12"/>
  <c r="C465" i="12" s="1"/>
  <c r="D466" i="12" l="1"/>
  <c r="B466" i="12"/>
  <c r="C466" i="12" s="1"/>
  <c r="D467" i="12" l="1"/>
  <c r="B467" i="12"/>
  <c r="C467" i="12" s="1"/>
  <c r="D468" i="12" l="1"/>
  <c r="B468" i="12"/>
  <c r="C468" i="12" s="1"/>
  <c r="D469" i="12" l="1"/>
  <c r="B469" i="12"/>
  <c r="C469" i="12" s="1"/>
  <c r="D470" i="12" l="1"/>
  <c r="B470" i="12"/>
  <c r="C470" i="12" s="1"/>
  <c r="D471" i="12" l="1"/>
  <c r="B471" i="12"/>
  <c r="C471" i="12" s="1"/>
  <c r="D472" i="12" l="1"/>
  <c r="B472" i="12"/>
  <c r="C472" i="12" s="1"/>
  <c r="D473" i="12" l="1"/>
  <c r="B473" i="12"/>
  <c r="C473" i="12" s="1"/>
  <c r="D474" i="12" l="1"/>
  <c r="B474" i="12"/>
  <c r="C474" i="12" s="1"/>
  <c r="D475" i="12" l="1"/>
  <c r="B475" i="12"/>
  <c r="C475" i="12" s="1"/>
  <c r="D476" i="12" l="1"/>
  <c r="B476" i="12"/>
  <c r="C476" i="12" s="1"/>
  <c r="D477" i="12" l="1"/>
  <c r="B477" i="12"/>
  <c r="C477" i="12" s="1"/>
  <c r="D478" i="12" l="1"/>
  <c r="B478" i="12"/>
  <c r="C478" i="12" s="1"/>
  <c r="D479" i="12" l="1"/>
  <c r="B479" i="12"/>
  <c r="C479" i="12" s="1"/>
  <c r="D480" i="12" l="1"/>
  <c r="B480" i="12"/>
  <c r="C480" i="12" s="1"/>
  <c r="D481" i="12" l="1"/>
  <c r="B481" i="12"/>
  <c r="C481" i="12" s="1"/>
  <c r="D482" i="12" l="1"/>
  <c r="B482" i="12"/>
  <c r="C482" i="12" s="1"/>
  <c r="D483" i="12" l="1"/>
  <c r="B483" i="12"/>
  <c r="C483" i="12" s="1"/>
  <c r="D484" i="12" l="1"/>
  <c r="B484" i="12"/>
  <c r="C484" i="12" s="1"/>
  <c r="D485" i="12" l="1"/>
  <c r="B485" i="12"/>
  <c r="C485" i="12" s="1"/>
  <c r="D486" i="12" l="1"/>
  <c r="B486" i="12"/>
  <c r="C486" i="12" s="1"/>
  <c r="D487" i="12" l="1"/>
  <c r="B487" i="12"/>
  <c r="C487" i="12" s="1"/>
  <c r="D488" i="12" l="1"/>
  <c r="B488" i="12"/>
  <c r="C488" i="12" s="1"/>
  <c r="D489" i="12" l="1"/>
  <c r="B489" i="12"/>
  <c r="C489" i="12" s="1"/>
  <c r="D490" i="12" l="1"/>
  <c r="B490" i="12"/>
  <c r="C490" i="12" s="1"/>
  <c r="D491" i="12" l="1"/>
  <c r="B491" i="12"/>
  <c r="C491" i="12" s="1"/>
  <c r="D492" i="12" l="1"/>
  <c r="B492" i="12"/>
  <c r="C492" i="12" s="1"/>
  <c r="D493" i="12" l="1"/>
  <c r="B493" i="12"/>
  <c r="C493" i="12" s="1"/>
  <c r="D494" i="12" l="1"/>
  <c r="B494" i="12"/>
  <c r="C494" i="12" s="1"/>
  <c r="D495" i="12" l="1"/>
  <c r="B495" i="12"/>
  <c r="C495" i="12" s="1"/>
  <c r="D496" i="12" l="1"/>
  <c r="B496" i="12"/>
  <c r="C496" i="12" s="1"/>
  <c r="D497" i="12" l="1"/>
  <c r="B497" i="12"/>
  <c r="C497" i="12" s="1"/>
  <c r="D498" i="12" l="1"/>
  <c r="B498" i="12"/>
  <c r="C498" i="12" s="1"/>
  <c r="D499" i="12" l="1"/>
  <c r="B499" i="12"/>
  <c r="C499" i="12" s="1"/>
  <c r="D500" i="12" l="1"/>
  <c r="B500" i="12"/>
  <c r="C500" i="12" s="1"/>
  <c r="D501" i="12" l="1"/>
  <c r="B501" i="12"/>
  <c r="C501" i="12" s="1"/>
  <c r="D502" i="12" l="1"/>
  <c r="B502" i="12"/>
  <c r="C502" i="12" s="1"/>
  <c r="D503" i="12" l="1"/>
  <c r="B503" i="12"/>
  <c r="C503" i="12" s="1"/>
  <c r="D504" i="12" l="1"/>
  <c r="B504" i="12"/>
  <c r="C504" i="12" s="1"/>
  <c r="D505" i="12" l="1"/>
  <c r="B505" i="12"/>
  <c r="C505" i="12" s="1"/>
  <c r="D506" i="12" l="1"/>
  <c r="B506" i="12"/>
  <c r="C506" i="12" s="1"/>
  <c r="D507" i="12" l="1"/>
  <c r="B507" i="12"/>
  <c r="C507" i="12" s="1"/>
  <c r="D508" i="12" l="1"/>
  <c r="B508" i="12"/>
  <c r="C508" i="12" s="1"/>
  <c r="D509" i="12" l="1"/>
  <c r="B509" i="12"/>
  <c r="C509" i="12" s="1"/>
  <c r="D510" i="12" l="1"/>
  <c r="B510" i="12"/>
  <c r="C510" i="12" s="1"/>
  <c r="D511" i="12" l="1"/>
  <c r="B511" i="12"/>
  <c r="C511" i="12" s="1"/>
  <c r="D512" i="12" l="1"/>
  <c r="B512" i="12"/>
  <c r="C512" i="12" s="1"/>
  <c r="D513" i="12" l="1"/>
  <c r="B513" i="12"/>
  <c r="C513" i="12" s="1"/>
  <c r="D514" i="12" l="1"/>
  <c r="B514" i="12"/>
  <c r="C514" i="12" s="1"/>
  <c r="D515" i="12" l="1"/>
  <c r="B515" i="12"/>
  <c r="C515" i="12" s="1"/>
  <c r="D516" i="12" l="1"/>
  <c r="B516" i="12"/>
  <c r="C516" i="12" s="1"/>
  <c r="D517" i="12" l="1"/>
  <c r="B517" i="12"/>
  <c r="C517" i="12" s="1"/>
  <c r="D518" i="12" l="1"/>
  <c r="B518" i="12"/>
  <c r="C518" i="12" s="1"/>
  <c r="D519" i="12" l="1"/>
  <c r="B519" i="12"/>
  <c r="C519" i="12" s="1"/>
  <c r="D520" i="12" l="1"/>
  <c r="B520" i="12"/>
  <c r="C520" i="12" s="1"/>
  <c r="D521" i="12" l="1"/>
  <c r="B521" i="12"/>
  <c r="C521" i="12" s="1"/>
  <c r="D522" i="12" l="1"/>
  <c r="B522" i="12"/>
  <c r="C522" i="12" s="1"/>
  <c r="D523" i="12" l="1"/>
  <c r="B523" i="12"/>
  <c r="C523" i="12" s="1"/>
  <c r="D524" i="12" l="1"/>
  <c r="B524" i="12"/>
  <c r="C524" i="12" s="1"/>
  <c r="D525" i="12" l="1"/>
  <c r="B525" i="12"/>
  <c r="C525" i="12" s="1"/>
  <c r="D526" i="12" l="1"/>
  <c r="B526" i="12"/>
  <c r="C526" i="12" s="1"/>
  <c r="D527" i="12" l="1"/>
  <c r="B527" i="12"/>
  <c r="C527" i="12" s="1"/>
  <c r="D528" i="12" l="1"/>
  <c r="B528" i="12"/>
  <c r="C528" i="12" s="1"/>
  <c r="D529" i="12" l="1"/>
  <c r="B529" i="12"/>
  <c r="C529" i="12" s="1"/>
  <c r="D530" i="12" l="1"/>
  <c r="B530" i="12"/>
  <c r="C530" i="12" s="1"/>
  <c r="D531" i="12" l="1"/>
  <c r="B531" i="12"/>
  <c r="C531" i="12" s="1"/>
  <c r="D532" i="12" l="1"/>
  <c r="B532" i="12"/>
  <c r="C532" i="12" s="1"/>
  <c r="D533" i="12" l="1"/>
  <c r="B533" i="12"/>
  <c r="C533" i="12" s="1"/>
  <c r="D534" i="12" l="1"/>
  <c r="B534" i="12"/>
  <c r="C534" i="12" s="1"/>
  <c r="D535" i="12" l="1"/>
  <c r="B535" i="12"/>
  <c r="C535" i="12" s="1"/>
  <c r="D536" i="12" l="1"/>
  <c r="B536" i="12"/>
  <c r="C536" i="12" s="1"/>
  <c r="D537" i="12" l="1"/>
  <c r="B537" i="12"/>
  <c r="C537" i="12" s="1"/>
  <c r="D538" i="12" l="1"/>
  <c r="B538" i="12"/>
  <c r="C538" i="12" s="1"/>
  <c r="D539" i="12" l="1"/>
  <c r="B539" i="12"/>
  <c r="C539" i="12" s="1"/>
  <c r="D540" i="12" l="1"/>
  <c r="B540" i="12"/>
  <c r="C540" i="12" s="1"/>
  <c r="D541" i="12" l="1"/>
  <c r="B541" i="12"/>
  <c r="C541" i="12" s="1"/>
  <c r="D542" i="12" l="1"/>
  <c r="B542" i="12"/>
  <c r="C542" i="12" s="1"/>
  <c r="D543" i="12" l="1"/>
  <c r="B543" i="12"/>
  <c r="C543" i="12" s="1"/>
  <c r="D544" i="12" l="1"/>
  <c r="B544" i="12"/>
  <c r="C544" i="12" s="1"/>
  <c r="D545" i="12" l="1"/>
  <c r="B545" i="12"/>
  <c r="C545" i="12" s="1"/>
  <c r="D546" i="12" l="1"/>
  <c r="B546" i="12"/>
  <c r="C546" i="12" s="1"/>
  <c r="D547" i="12" l="1"/>
  <c r="B547" i="12"/>
  <c r="C547" i="12" s="1"/>
  <c r="D548" i="12" l="1"/>
  <c r="B548" i="12"/>
  <c r="C548" i="12" s="1"/>
  <c r="D549" i="12" l="1"/>
  <c r="B549" i="12"/>
  <c r="C549" i="12" s="1"/>
  <c r="B550" i="12" l="1"/>
  <c r="C550" i="12" s="1"/>
  <c r="D550" i="12"/>
  <c r="D551" i="12" l="1"/>
  <c r="B551" i="12"/>
  <c r="C551" i="12" s="1"/>
  <c r="B552" i="12" l="1"/>
  <c r="C552" i="12" s="1"/>
  <c r="D552" i="12"/>
  <c r="D553" i="12" l="1"/>
  <c r="B553" i="12"/>
  <c r="C553" i="12" s="1"/>
  <c r="B554" i="12" l="1"/>
  <c r="C554" i="12" s="1"/>
  <c r="D554" i="12"/>
  <c r="D555" i="12" l="1"/>
  <c r="B555" i="12"/>
  <c r="C555" i="12" s="1"/>
  <c r="B556" i="12" l="1"/>
  <c r="C556" i="12" s="1"/>
  <c r="D556" i="12"/>
  <c r="D557" i="12" l="1"/>
  <c r="B557" i="12"/>
  <c r="C557" i="12" s="1"/>
  <c r="B558" i="12" l="1"/>
  <c r="C558" i="12" s="1"/>
  <c r="D558" i="12"/>
  <c r="D559" i="12" l="1"/>
  <c r="B559" i="12"/>
  <c r="C559" i="12" s="1"/>
  <c r="B560" i="12" l="1"/>
  <c r="C560" i="12" s="1"/>
  <c r="D560" i="12"/>
  <c r="D561" i="12" l="1"/>
  <c r="B561" i="12"/>
  <c r="C561" i="12" s="1"/>
  <c r="B562" i="12" l="1"/>
  <c r="C562" i="12" s="1"/>
  <c r="D562" i="12"/>
  <c r="D563" i="12" l="1"/>
  <c r="B563" i="12"/>
  <c r="C563" i="12" s="1"/>
  <c r="B564" i="12" l="1"/>
  <c r="C564" i="12" s="1"/>
  <c r="D564" i="12"/>
  <c r="D565" i="12" l="1"/>
  <c r="B565" i="12"/>
  <c r="C565" i="12" s="1"/>
  <c r="B566" i="12" l="1"/>
  <c r="C566" i="12" s="1"/>
  <c r="D566" i="12"/>
  <c r="D567" i="12" l="1"/>
  <c r="B567" i="12"/>
  <c r="C567" i="12" s="1"/>
  <c r="B568" i="12" l="1"/>
  <c r="C568" i="12" s="1"/>
  <c r="D568" i="12"/>
  <c r="D569" i="12" l="1"/>
  <c r="B569" i="12"/>
  <c r="C569" i="12" s="1"/>
  <c r="B570" i="12" l="1"/>
  <c r="C570" i="12" s="1"/>
  <c r="D570" i="12"/>
  <c r="D571" i="12" l="1"/>
  <c r="B571" i="12"/>
  <c r="C571" i="12" s="1"/>
  <c r="B572" i="12" l="1"/>
  <c r="C572" i="12" s="1"/>
  <c r="D572" i="12"/>
  <c r="D573" i="12" l="1"/>
  <c r="B573" i="12"/>
  <c r="C573" i="12" s="1"/>
  <c r="B574" i="12" l="1"/>
  <c r="C574" i="12" s="1"/>
  <c r="D574" i="12"/>
  <c r="D575" i="12" l="1"/>
  <c r="B575" i="12"/>
  <c r="C575" i="12" s="1"/>
  <c r="B576" i="12" l="1"/>
  <c r="C576" i="12" s="1"/>
  <c r="D576" i="12"/>
  <c r="D577" i="12" l="1"/>
  <c r="B577" i="12"/>
  <c r="C577" i="12" s="1"/>
  <c r="D578" i="12" l="1"/>
  <c r="B578" i="12"/>
  <c r="C578" i="12" s="1"/>
  <c r="D579" i="12" l="1"/>
  <c r="B579" i="12"/>
  <c r="C579" i="12" s="1"/>
  <c r="D580" i="12" l="1"/>
  <c r="B580" i="12"/>
  <c r="C580" i="12" s="1"/>
  <c r="D581" i="12" l="1"/>
  <c r="B581" i="12"/>
  <c r="C581" i="12" s="1"/>
  <c r="D582" i="12" l="1"/>
  <c r="B582" i="12"/>
  <c r="C582" i="12" s="1"/>
  <c r="D583" i="12" l="1"/>
  <c r="B583" i="12"/>
  <c r="C583" i="12" s="1"/>
  <c r="D584" i="12" l="1"/>
  <c r="B584" i="12"/>
  <c r="C584" i="12" s="1"/>
  <c r="D585" i="12" l="1"/>
  <c r="B585" i="12"/>
  <c r="C585" i="12" s="1"/>
  <c r="D586" i="12" l="1"/>
  <c r="B586" i="12"/>
  <c r="C586" i="12" s="1"/>
  <c r="D587" i="12" l="1"/>
  <c r="B587" i="12"/>
  <c r="C587" i="12" s="1"/>
  <c r="D588" i="12" l="1"/>
  <c r="B588" i="12"/>
  <c r="C588" i="12" s="1"/>
  <c r="D589" i="12" l="1"/>
  <c r="B589" i="12"/>
  <c r="C589" i="12" s="1"/>
  <c r="D590" i="12" l="1"/>
  <c r="B590" i="12"/>
  <c r="C590" i="12" s="1"/>
  <c r="D591" i="12" l="1"/>
  <c r="B591" i="12"/>
  <c r="C591" i="12" s="1"/>
  <c r="D592" i="12" l="1"/>
  <c r="B592" i="12"/>
  <c r="C592" i="12" s="1"/>
  <c r="D593" i="12" l="1"/>
  <c r="B593" i="12"/>
  <c r="C593" i="12" s="1"/>
  <c r="D594" i="12" l="1"/>
  <c r="B594" i="12"/>
  <c r="C594" i="12" s="1"/>
  <c r="D595" i="12" l="1"/>
  <c r="B595" i="12"/>
  <c r="C595" i="12" s="1"/>
  <c r="D596" i="12" l="1"/>
  <c r="B596" i="12"/>
  <c r="C596" i="12" s="1"/>
  <c r="D597" i="12" l="1"/>
  <c r="B597" i="12"/>
  <c r="C597" i="12" s="1"/>
  <c r="D598" i="12" l="1"/>
  <c r="B598" i="12"/>
  <c r="C598" i="12" s="1"/>
  <c r="D599" i="12" l="1"/>
  <c r="B599" i="12"/>
  <c r="C599" i="12" s="1"/>
  <c r="D600" i="12" l="1"/>
  <c r="B600" i="12"/>
  <c r="C600" i="12" s="1"/>
  <c r="D601" i="12" l="1"/>
  <c r="B601" i="12"/>
  <c r="C601" i="12" s="1"/>
  <c r="D602" i="12" l="1"/>
  <c r="B602" i="12"/>
  <c r="C602" i="12" s="1"/>
  <c r="D603" i="12" l="1"/>
  <c r="B603" i="12"/>
  <c r="C603" i="12" s="1"/>
  <c r="D604" i="12" l="1"/>
  <c r="B604" i="12"/>
  <c r="C604" i="12" s="1"/>
  <c r="D605" i="12" l="1"/>
  <c r="B605" i="12"/>
  <c r="C605" i="12" s="1"/>
  <c r="D606" i="12" l="1"/>
  <c r="B606" i="12"/>
  <c r="C606" i="12" s="1"/>
  <c r="D607" i="12" l="1"/>
  <c r="B607" i="12"/>
  <c r="C607" i="12" s="1"/>
  <c r="D608" i="12" l="1"/>
  <c r="B608" i="12"/>
  <c r="C608" i="12" s="1"/>
  <c r="D609" i="12" l="1"/>
  <c r="B609" i="12"/>
  <c r="C609" i="12" s="1"/>
  <c r="D610" i="12" l="1"/>
  <c r="B610" i="12"/>
  <c r="C610" i="12" s="1"/>
  <c r="D611" i="12" l="1"/>
  <c r="B611" i="12"/>
  <c r="C611" i="12" s="1"/>
  <c r="D612" i="12" l="1"/>
  <c r="B612" i="12"/>
  <c r="C612" i="12" s="1"/>
  <c r="D613" i="12" l="1"/>
  <c r="B613" i="12"/>
  <c r="C613" i="12" s="1"/>
  <c r="D614" i="12" l="1"/>
  <c r="B614" i="12"/>
  <c r="C614" i="12" s="1"/>
  <c r="D615" i="12" l="1"/>
  <c r="B615" i="12"/>
  <c r="C615" i="12" s="1"/>
  <c r="D616" i="12" l="1"/>
  <c r="B616" i="12"/>
  <c r="C616" i="12" s="1"/>
  <c r="D617" i="12" l="1"/>
  <c r="B617" i="12"/>
  <c r="C617" i="12" s="1"/>
  <c r="D618" i="12" l="1"/>
  <c r="B618" i="12"/>
  <c r="C618" i="12" s="1"/>
  <c r="D619" i="12" l="1"/>
  <c r="B619" i="12"/>
  <c r="C619" i="12" s="1"/>
  <c r="D620" i="12" l="1"/>
  <c r="B620" i="12"/>
  <c r="C620" i="12" s="1"/>
  <c r="D621" i="12" l="1"/>
  <c r="B621" i="12"/>
  <c r="C621" i="12" s="1"/>
  <c r="D622" i="12" l="1"/>
  <c r="B622" i="12"/>
  <c r="C622" i="12" s="1"/>
  <c r="D623" i="12" l="1"/>
  <c r="B623" i="12"/>
  <c r="C623" i="12" s="1"/>
  <c r="D624" i="12" l="1"/>
  <c r="B624" i="12"/>
  <c r="C624" i="12" s="1"/>
  <c r="D625" i="12" l="1"/>
  <c r="B625" i="12"/>
  <c r="C625" i="12" s="1"/>
  <c r="D626" i="12" l="1"/>
  <c r="B626" i="12"/>
  <c r="C626" i="12" s="1"/>
  <c r="D627" i="12" l="1"/>
  <c r="B627" i="12"/>
  <c r="C627" i="12" s="1"/>
  <c r="D628" i="12" l="1"/>
  <c r="B628" i="12"/>
  <c r="C628" i="12" s="1"/>
  <c r="D629" i="12" l="1"/>
  <c r="B629" i="12"/>
  <c r="C629" i="12" s="1"/>
  <c r="D630" i="12" l="1"/>
  <c r="B630" i="12"/>
  <c r="C630" i="12" s="1"/>
  <c r="D631" i="12" l="1"/>
  <c r="B631" i="12"/>
  <c r="C631" i="12" s="1"/>
  <c r="D632" i="12" l="1"/>
  <c r="B632" i="12"/>
  <c r="C632" i="12" s="1"/>
  <c r="D633" i="12" l="1"/>
  <c r="B633" i="12"/>
  <c r="C633" i="12" s="1"/>
  <c r="D634" i="12" l="1"/>
  <c r="B634" i="12"/>
  <c r="C634" i="12" s="1"/>
  <c r="D635" i="12" l="1"/>
  <c r="B635" i="12"/>
  <c r="C635" i="12" s="1"/>
  <c r="D636" i="12" l="1"/>
  <c r="B636" i="12"/>
  <c r="C636" i="12" s="1"/>
  <c r="D637" i="12" l="1"/>
  <c r="B637" i="12"/>
  <c r="C637" i="12" s="1"/>
  <c r="D638" i="12" l="1"/>
  <c r="B638" i="12"/>
  <c r="C638" i="12" s="1"/>
  <c r="D639" i="12" l="1"/>
  <c r="B639" i="12"/>
  <c r="C639" i="12" s="1"/>
  <c r="D640" i="12" l="1"/>
  <c r="B640" i="12"/>
  <c r="C640" i="12" s="1"/>
  <c r="D641" i="12" l="1"/>
  <c r="B641" i="12"/>
  <c r="C641" i="12" s="1"/>
  <c r="D642" i="12" l="1"/>
  <c r="B642" i="12"/>
  <c r="C642" i="12" s="1"/>
  <c r="D643" i="12" l="1"/>
  <c r="B643" i="12"/>
  <c r="C643" i="12" s="1"/>
  <c r="D644" i="12" l="1"/>
  <c r="B644" i="12"/>
  <c r="C644" i="12" s="1"/>
  <c r="D645" i="12" l="1"/>
  <c r="B645" i="12"/>
  <c r="C645" i="12" s="1"/>
  <c r="D646" i="12" l="1"/>
  <c r="B646" i="12"/>
  <c r="C646" i="12" s="1"/>
  <c r="D647" i="12" l="1"/>
  <c r="B647" i="12"/>
  <c r="C647" i="12" s="1"/>
  <c r="D648" i="12" l="1"/>
  <c r="B648" i="12"/>
  <c r="C648" i="12" s="1"/>
  <c r="D649" i="12" l="1"/>
  <c r="B649" i="12"/>
  <c r="C649" i="12" s="1"/>
  <c r="D650" i="12" l="1"/>
  <c r="B650" i="12"/>
  <c r="C650" i="12" s="1"/>
  <c r="D651" i="12" l="1"/>
  <c r="B651" i="12"/>
  <c r="C651" i="12" s="1"/>
  <c r="D652" i="12" l="1"/>
  <c r="B652" i="12"/>
  <c r="C652" i="12" s="1"/>
  <c r="D653" i="12" l="1"/>
  <c r="B653" i="12"/>
  <c r="C653" i="12" s="1"/>
  <c r="D654" i="12" l="1"/>
  <c r="B654" i="12"/>
  <c r="C654" i="12" s="1"/>
  <c r="D655" i="12" l="1"/>
  <c r="B655" i="12"/>
  <c r="C655" i="12" s="1"/>
  <c r="D656" i="12" l="1"/>
  <c r="B656" i="12"/>
  <c r="C656" i="12" s="1"/>
  <c r="D657" i="12" l="1"/>
  <c r="B657" i="12"/>
  <c r="C657" i="12" s="1"/>
  <c r="D658" i="12" l="1"/>
  <c r="B658" i="12"/>
  <c r="C658" i="12" s="1"/>
  <c r="D659" i="12" l="1"/>
  <c r="B659" i="12"/>
  <c r="C659" i="12" s="1"/>
  <c r="D660" i="12" l="1"/>
  <c r="B660" i="12"/>
  <c r="C660" i="12" s="1"/>
  <c r="D661" i="12" l="1"/>
  <c r="B661" i="12"/>
  <c r="C661" i="12" s="1"/>
  <c r="D662" i="12" l="1"/>
  <c r="B662" i="12"/>
  <c r="C662" i="12" s="1"/>
  <c r="D663" i="12" l="1"/>
  <c r="B663" i="12"/>
  <c r="C663" i="12" s="1"/>
  <c r="D664" i="12" l="1"/>
  <c r="B664" i="12"/>
  <c r="C664" i="12" s="1"/>
  <c r="D665" i="12" l="1"/>
  <c r="B665" i="12"/>
  <c r="C665" i="12" s="1"/>
  <c r="D666" i="12" l="1"/>
  <c r="B666" i="12"/>
  <c r="C666" i="12" s="1"/>
  <c r="D667" i="12" l="1"/>
  <c r="B667" i="12"/>
  <c r="C667" i="12" s="1"/>
  <c r="D668" i="12" l="1"/>
  <c r="B668" i="12"/>
  <c r="C668" i="12" s="1"/>
  <c r="D669" i="12" l="1"/>
  <c r="B669" i="12"/>
  <c r="C669" i="12" s="1"/>
  <c r="D670" i="12" l="1"/>
  <c r="B670" i="12"/>
  <c r="C670" i="12" s="1"/>
  <c r="D671" i="12" l="1"/>
  <c r="B671" i="12"/>
  <c r="C671" i="12" s="1"/>
  <c r="D672" i="12" l="1"/>
  <c r="B672" i="12"/>
  <c r="C672" i="12" s="1"/>
  <c r="D673" i="12" l="1"/>
  <c r="B673" i="12"/>
  <c r="C673" i="12" s="1"/>
  <c r="D674" i="12" l="1"/>
  <c r="B674" i="12"/>
  <c r="C674" i="12" s="1"/>
  <c r="D675" i="12" l="1"/>
  <c r="B675" i="12"/>
  <c r="C675" i="12" s="1"/>
  <c r="D676" i="12" l="1"/>
  <c r="B676" i="12"/>
  <c r="C676" i="12" s="1"/>
  <c r="D677" i="12" l="1"/>
  <c r="B677" i="12"/>
  <c r="C677" i="12" s="1"/>
  <c r="D678" i="12" l="1"/>
  <c r="B678" i="12"/>
  <c r="C678" i="12" s="1"/>
  <c r="D679" i="12" l="1"/>
  <c r="B679" i="12"/>
  <c r="C679" i="12" s="1"/>
  <c r="D680" i="12" l="1"/>
  <c r="B680" i="12"/>
  <c r="C680" i="12" s="1"/>
  <c r="D681" i="12" l="1"/>
  <c r="B681" i="12"/>
  <c r="C681" i="12" s="1"/>
  <c r="D682" i="12" l="1"/>
  <c r="B682" i="12"/>
  <c r="C682" i="12" s="1"/>
  <c r="D683" i="12" l="1"/>
  <c r="B683" i="12"/>
  <c r="C683" i="12" s="1"/>
  <c r="D684" i="12" l="1"/>
  <c r="B684" i="12"/>
  <c r="C684" i="12" s="1"/>
  <c r="D685" i="12" l="1"/>
  <c r="B685" i="12"/>
  <c r="C685" i="12" s="1"/>
  <c r="D686" i="12" l="1"/>
  <c r="B686" i="12"/>
  <c r="C686" i="12" s="1"/>
  <c r="D687" i="12" l="1"/>
  <c r="B687" i="12"/>
  <c r="C687" i="12" s="1"/>
  <c r="D688" i="12" l="1"/>
  <c r="B688" i="12"/>
  <c r="C688" i="12" s="1"/>
  <c r="D689" i="12" l="1"/>
  <c r="B689" i="12"/>
  <c r="C689" i="12" s="1"/>
  <c r="D690" i="12" l="1"/>
  <c r="B690" i="12"/>
  <c r="C690" i="12" s="1"/>
  <c r="D691" i="12" l="1"/>
  <c r="B691" i="12"/>
  <c r="C691" i="12" s="1"/>
  <c r="D692" i="12" l="1"/>
  <c r="B692" i="12"/>
  <c r="C692" i="12" s="1"/>
  <c r="D693" i="12" l="1"/>
  <c r="B693" i="12"/>
  <c r="C693" i="12" s="1"/>
  <c r="D694" i="12" l="1"/>
  <c r="B694" i="12"/>
  <c r="C694" i="12" s="1"/>
  <c r="D695" i="12" l="1"/>
  <c r="B695" i="12"/>
  <c r="C695" i="12" s="1"/>
  <c r="D696" i="12" l="1"/>
  <c r="B696" i="12"/>
  <c r="C696" i="12" s="1"/>
  <c r="D697" i="12" l="1"/>
  <c r="B697" i="12"/>
  <c r="C697" i="12" s="1"/>
  <c r="D698" i="12" l="1"/>
  <c r="B698" i="12"/>
  <c r="C698" i="12" s="1"/>
  <c r="D699" i="12" l="1"/>
  <c r="B699" i="12"/>
  <c r="C699" i="12" s="1"/>
  <c r="D700" i="12" l="1"/>
  <c r="B700" i="12"/>
  <c r="C700" i="12" s="1"/>
  <c r="D701" i="12" l="1"/>
  <c r="B701" i="12"/>
  <c r="C701" i="12" s="1"/>
  <c r="D702" i="12" l="1"/>
  <c r="B702" i="12"/>
  <c r="C702" i="12" s="1"/>
  <c r="D703" i="12" l="1"/>
  <c r="B703" i="12"/>
  <c r="C703" i="12" s="1"/>
  <c r="D704" i="12" l="1"/>
  <c r="B704" i="12"/>
  <c r="C704" i="12" s="1"/>
  <c r="D705" i="12" l="1"/>
  <c r="B705" i="12"/>
  <c r="C705" i="12" s="1"/>
  <c r="D706" i="12" l="1"/>
  <c r="B706" i="12"/>
  <c r="C706" i="12" s="1"/>
  <c r="D707" i="12" l="1"/>
  <c r="B707" i="12"/>
  <c r="C707" i="12" s="1"/>
  <c r="D708" i="12" l="1"/>
  <c r="B708" i="12"/>
  <c r="C708" i="12" s="1"/>
  <c r="D709" i="12" l="1"/>
  <c r="B709" i="12"/>
  <c r="C709" i="12" s="1"/>
  <c r="D710" i="12" l="1"/>
  <c r="B710" i="12"/>
  <c r="C710" i="12" s="1"/>
  <c r="D711" i="12" l="1"/>
  <c r="B711" i="12"/>
  <c r="C711" i="12" s="1"/>
  <c r="D712" i="12" l="1"/>
  <c r="B712" i="12"/>
  <c r="C712" i="12" s="1"/>
  <c r="D713" i="12" l="1"/>
  <c r="B713" i="12"/>
  <c r="C713" i="12" s="1"/>
  <c r="D714" i="12" l="1"/>
  <c r="B714" i="12"/>
  <c r="C714" i="12" s="1"/>
  <c r="D715" i="12" l="1"/>
  <c r="B715" i="12"/>
  <c r="C715" i="12" s="1"/>
  <c r="D716" i="12" l="1"/>
  <c r="B716" i="12"/>
  <c r="C716" i="12" s="1"/>
  <c r="D717" i="12" l="1"/>
  <c r="B717" i="12"/>
  <c r="C717" i="12" s="1"/>
  <c r="D718" i="12" l="1"/>
  <c r="B718" i="12"/>
  <c r="C718" i="12" s="1"/>
  <c r="D719" i="12" l="1"/>
  <c r="B719" i="12"/>
  <c r="C719" i="12" s="1"/>
  <c r="D720" i="12" l="1"/>
  <c r="B720" i="12"/>
  <c r="C720" i="12" s="1"/>
  <c r="D721" i="12" l="1"/>
  <c r="B721" i="12"/>
  <c r="C721" i="12" s="1"/>
  <c r="D722" i="12" l="1"/>
  <c r="B722" i="12"/>
  <c r="C722" i="12" s="1"/>
  <c r="D723" i="12" l="1"/>
  <c r="B723" i="12"/>
  <c r="C723" i="12" s="1"/>
  <c r="D724" i="12" l="1"/>
  <c r="B724" i="12"/>
  <c r="C724" i="12" s="1"/>
  <c r="D725" i="12" l="1"/>
  <c r="B725" i="12"/>
  <c r="C725" i="12" s="1"/>
  <c r="D726" i="12" l="1"/>
  <c r="B726" i="12"/>
  <c r="C726" i="12" s="1"/>
  <c r="D727" i="12" l="1"/>
  <c r="B727" i="12"/>
  <c r="C727" i="12" s="1"/>
  <c r="D728" i="12" l="1"/>
  <c r="B728" i="12"/>
  <c r="C728" i="12" s="1"/>
  <c r="D729" i="12" l="1"/>
  <c r="B729" i="12"/>
  <c r="C729" i="12" s="1"/>
  <c r="D730" i="12" l="1"/>
  <c r="B730" i="12"/>
  <c r="C730" i="12" s="1"/>
  <c r="D731" i="12" l="1"/>
  <c r="B731" i="12"/>
  <c r="C731" i="12" s="1"/>
  <c r="D732" i="12" l="1"/>
  <c r="B732" i="12"/>
  <c r="C732" i="12" s="1"/>
  <c r="D733" i="12" l="1"/>
  <c r="B733" i="12"/>
  <c r="C733" i="12" s="1"/>
  <c r="D734" i="12" l="1"/>
  <c r="B734" i="12"/>
  <c r="C734" i="12" s="1"/>
  <c r="D735" i="12" l="1"/>
  <c r="B735" i="12"/>
  <c r="C735" i="12" s="1"/>
  <c r="D736" i="12" l="1"/>
  <c r="B736" i="12"/>
  <c r="C736" i="12" s="1"/>
  <c r="D737" i="12" l="1"/>
  <c r="B737" i="12"/>
  <c r="C737" i="12" s="1"/>
  <c r="D738" i="12" l="1"/>
  <c r="B738" i="12"/>
  <c r="C738" i="12" s="1"/>
  <c r="D739" i="12" l="1"/>
  <c r="B739" i="12"/>
  <c r="C739" i="12" s="1"/>
  <c r="D740" i="12" l="1"/>
  <c r="B740" i="12"/>
  <c r="C740" i="12" s="1"/>
  <c r="D741" i="12" l="1"/>
  <c r="B741" i="12"/>
  <c r="C741" i="12" s="1"/>
  <c r="D742" i="12" l="1"/>
  <c r="B742" i="12"/>
  <c r="C742" i="12" s="1"/>
  <c r="D743" i="12" l="1"/>
  <c r="B743" i="12"/>
  <c r="C743" i="12" s="1"/>
  <c r="D744" i="12" l="1"/>
  <c r="B744" i="12"/>
  <c r="C744" i="12" s="1"/>
  <c r="D745" i="12" l="1"/>
  <c r="B745" i="12"/>
  <c r="C745" i="12" s="1"/>
  <c r="D746" i="12" l="1"/>
  <c r="B746" i="12"/>
  <c r="C746" i="12" s="1"/>
  <c r="D747" i="12" l="1"/>
  <c r="B747" i="12"/>
  <c r="C747" i="12" s="1"/>
  <c r="D748" i="12" l="1"/>
  <c r="B748" i="12"/>
  <c r="C748" i="12" s="1"/>
  <c r="D749" i="12" l="1"/>
  <c r="B749" i="12"/>
  <c r="C749" i="12" s="1"/>
  <c r="D750" i="12" l="1"/>
  <c r="B750" i="12"/>
  <c r="C750" i="12" s="1"/>
  <c r="D751" i="12" l="1"/>
  <c r="B751" i="12"/>
  <c r="C751" i="12" s="1"/>
  <c r="D752" i="12" l="1"/>
  <c r="B752" i="12"/>
  <c r="C752" i="12" s="1"/>
  <c r="D753" i="12" l="1"/>
  <c r="B753" i="12"/>
  <c r="C753" i="12" s="1"/>
  <c r="D754" i="12" l="1"/>
  <c r="B754" i="12"/>
  <c r="C754" i="12" s="1"/>
  <c r="D755" i="12" l="1"/>
  <c r="B755" i="12"/>
  <c r="C755" i="12" s="1"/>
  <c r="D756" i="12" l="1"/>
  <c r="B756" i="12"/>
  <c r="C756" i="12" s="1"/>
  <c r="D757" i="12" l="1"/>
  <c r="B757" i="12"/>
  <c r="C757" i="12" s="1"/>
  <c r="D758" i="12" l="1"/>
  <c r="B758" i="12"/>
  <c r="C758" i="12" s="1"/>
  <c r="D759" i="12" l="1"/>
  <c r="B759" i="12"/>
  <c r="C759" i="12" s="1"/>
  <c r="D760" i="12" l="1"/>
  <c r="B760" i="12"/>
  <c r="C760" i="12" s="1"/>
  <c r="D761" i="12" l="1"/>
  <c r="B761" i="12"/>
  <c r="C761" i="12" s="1"/>
  <c r="D762" i="12" l="1"/>
  <c r="B762" i="12"/>
  <c r="C762" i="12" s="1"/>
  <c r="D763" i="12" l="1"/>
  <c r="B763" i="12"/>
  <c r="C763" i="12" s="1"/>
  <c r="D764" i="12" l="1"/>
  <c r="B764" i="12"/>
  <c r="C764" i="12" s="1"/>
  <c r="D765" i="12" l="1"/>
  <c r="B765" i="12"/>
  <c r="C765" i="12" s="1"/>
  <c r="D766" i="12" l="1"/>
  <c r="B766" i="12"/>
  <c r="C766" i="12" s="1"/>
  <c r="D767" i="12" l="1"/>
  <c r="B767" i="12"/>
  <c r="C767" i="12" s="1"/>
  <c r="D768" i="12" l="1"/>
  <c r="B768" i="12"/>
  <c r="C768" i="12" s="1"/>
  <c r="D769" i="12" l="1"/>
  <c r="B769" i="12"/>
  <c r="C769" i="12" s="1"/>
  <c r="D770" i="12" l="1"/>
  <c r="B770" i="12"/>
  <c r="C770" i="12" s="1"/>
  <c r="D771" i="12" l="1"/>
  <c r="B771" i="12"/>
  <c r="C771" i="12" s="1"/>
  <c r="D772" i="12" l="1"/>
  <c r="B772" i="12"/>
  <c r="C772" i="12" s="1"/>
  <c r="D773" i="12" l="1"/>
  <c r="B773" i="12"/>
  <c r="C773" i="12" s="1"/>
  <c r="D774" i="12" l="1"/>
  <c r="B774" i="12"/>
  <c r="C774" i="12" s="1"/>
  <c r="D775" i="12" l="1"/>
  <c r="B775" i="12"/>
  <c r="C775" i="12" s="1"/>
  <c r="D776" i="12" l="1"/>
  <c r="B776" i="12"/>
  <c r="C776" i="12" s="1"/>
  <c r="D777" i="12" l="1"/>
  <c r="B777" i="12"/>
  <c r="C777" i="12" s="1"/>
  <c r="D778" i="12" l="1"/>
  <c r="B778" i="12"/>
  <c r="C778" i="12" s="1"/>
  <c r="D779" i="12" l="1"/>
  <c r="B779" i="12"/>
  <c r="C779" i="12" s="1"/>
  <c r="D780" i="12" l="1"/>
  <c r="B780" i="12"/>
  <c r="C780" i="12" s="1"/>
  <c r="D781" i="12" l="1"/>
  <c r="B781" i="12"/>
  <c r="C781" i="12" s="1"/>
  <c r="D782" i="12" l="1"/>
  <c r="B782" i="12"/>
  <c r="C782" i="12" s="1"/>
  <c r="D783" i="12" l="1"/>
  <c r="B783" i="12"/>
  <c r="C783" i="12" s="1"/>
  <c r="D784" i="12" l="1"/>
  <c r="B784" i="12"/>
  <c r="C784" i="12" s="1"/>
  <c r="D785" i="12" l="1"/>
  <c r="B785" i="12"/>
  <c r="C785" i="12" s="1"/>
  <c r="D786" i="12" l="1"/>
  <c r="B786" i="12"/>
  <c r="C786" i="12" s="1"/>
  <c r="D787" i="12" l="1"/>
  <c r="B787" i="12"/>
  <c r="C787" i="12" s="1"/>
  <c r="D788" i="12" l="1"/>
  <c r="B788" i="12"/>
  <c r="C788" i="12" s="1"/>
  <c r="D789" i="12" l="1"/>
  <c r="B789" i="12"/>
  <c r="C789" i="12" s="1"/>
  <c r="D790" i="12" l="1"/>
  <c r="B790" i="12"/>
  <c r="C790" i="12" s="1"/>
  <c r="D791" i="12" l="1"/>
  <c r="B791" i="12"/>
  <c r="C791" i="12" s="1"/>
  <c r="D792" i="12" l="1"/>
  <c r="B792" i="12"/>
  <c r="C792" i="12" s="1"/>
  <c r="D793" i="12" l="1"/>
  <c r="B793" i="12"/>
  <c r="C793" i="12" s="1"/>
  <c r="D794" i="12" l="1"/>
  <c r="B794" i="12"/>
  <c r="C794" i="12" s="1"/>
  <c r="D795" i="12" l="1"/>
  <c r="B795" i="12"/>
  <c r="C795" i="12" s="1"/>
  <c r="D796" i="12" l="1"/>
  <c r="B796" i="12"/>
  <c r="C796" i="12" s="1"/>
  <c r="D797" i="12" l="1"/>
  <c r="B797" i="12"/>
  <c r="C797" i="12" s="1"/>
  <c r="D798" i="12" l="1"/>
  <c r="B798" i="12"/>
  <c r="C798" i="12" s="1"/>
  <c r="D799" i="12" l="1"/>
  <c r="B799" i="12"/>
  <c r="C799" i="12" s="1"/>
  <c r="D800" i="12" l="1"/>
  <c r="B800" i="12"/>
  <c r="C800" i="12" s="1"/>
  <c r="D801" i="12" l="1"/>
  <c r="B801" i="12"/>
  <c r="C801" i="12" s="1"/>
  <c r="D802" i="12" l="1"/>
  <c r="B802" i="12"/>
  <c r="C802" i="12" s="1"/>
  <c r="D803" i="12" l="1"/>
  <c r="B803" i="12"/>
  <c r="C803" i="12" s="1"/>
  <c r="D804" i="12" l="1"/>
  <c r="B804" i="12"/>
  <c r="C804" i="12" s="1"/>
  <c r="D805" i="12" l="1"/>
  <c r="B805" i="12"/>
  <c r="C805" i="12" s="1"/>
  <c r="D806" i="12" l="1"/>
  <c r="B806" i="12"/>
  <c r="C806" i="12" s="1"/>
  <c r="D807" i="12" l="1"/>
  <c r="B807" i="12"/>
  <c r="C807" i="12" s="1"/>
  <c r="D808" i="12" l="1"/>
  <c r="B808" i="12"/>
  <c r="C808" i="12" s="1"/>
  <c r="D809" i="12" l="1"/>
  <c r="B809" i="12"/>
  <c r="C809" i="12" s="1"/>
  <c r="D810" i="12" l="1"/>
  <c r="B810" i="12"/>
  <c r="C810" i="12" s="1"/>
  <c r="D811" i="12" l="1"/>
  <c r="B811" i="12"/>
  <c r="C811" i="12" s="1"/>
  <c r="D812" i="12" l="1"/>
  <c r="B812" i="12"/>
  <c r="C812" i="12" s="1"/>
  <c r="D813" i="12" l="1"/>
  <c r="B813" i="12"/>
  <c r="C813" i="12" s="1"/>
  <c r="D814" i="12" l="1"/>
  <c r="B814" i="12"/>
  <c r="C814" i="12" s="1"/>
  <c r="D815" i="12" l="1"/>
  <c r="B815" i="12"/>
  <c r="C815" i="12" s="1"/>
  <c r="D816" i="12" l="1"/>
  <c r="B816" i="12"/>
  <c r="C816" i="12" s="1"/>
  <c r="D817" i="12" l="1"/>
  <c r="B817" i="12"/>
  <c r="C817" i="12" s="1"/>
  <c r="D818" i="12" l="1"/>
  <c r="B818" i="12"/>
  <c r="C818" i="12" s="1"/>
  <c r="D819" i="12" l="1"/>
  <c r="B819" i="12"/>
  <c r="C819" i="12" s="1"/>
  <c r="D820" i="12" l="1"/>
  <c r="B820" i="12"/>
  <c r="C820" i="12" s="1"/>
  <c r="D821" i="12" l="1"/>
  <c r="B821" i="12"/>
  <c r="C821" i="12" s="1"/>
  <c r="D822" i="12" l="1"/>
  <c r="B822" i="12"/>
  <c r="C822" i="12" s="1"/>
  <c r="D823" i="12" l="1"/>
  <c r="B823" i="12"/>
  <c r="C823" i="12" s="1"/>
  <c r="D824" i="12" l="1"/>
  <c r="B824" i="12"/>
  <c r="C824" i="12" s="1"/>
  <c r="D825" i="12" l="1"/>
  <c r="B825" i="12"/>
  <c r="C825" i="12" s="1"/>
  <c r="D826" i="12" l="1"/>
  <c r="B826" i="12"/>
  <c r="C826" i="12" s="1"/>
  <c r="D827" i="12" l="1"/>
  <c r="B827" i="12"/>
  <c r="C827" i="12" s="1"/>
  <c r="D828" i="12" l="1"/>
  <c r="B828" i="12"/>
  <c r="C828" i="12" s="1"/>
  <c r="D829" i="12" l="1"/>
  <c r="B829" i="12"/>
  <c r="C829" i="12" s="1"/>
  <c r="D830" i="12" l="1"/>
  <c r="B830" i="12"/>
  <c r="C830" i="12" s="1"/>
  <c r="D831" i="12" l="1"/>
  <c r="B831" i="12"/>
  <c r="C831" i="12" s="1"/>
  <c r="D832" i="12" l="1"/>
  <c r="B832" i="12"/>
  <c r="C832" i="12" s="1"/>
  <c r="D833" i="12" l="1"/>
  <c r="B833" i="12"/>
  <c r="C833" i="12" s="1"/>
  <c r="D834" i="12" l="1"/>
  <c r="B834" i="12"/>
  <c r="C834" i="12" s="1"/>
  <c r="D835" i="12" l="1"/>
  <c r="B835" i="12"/>
  <c r="C835" i="12" s="1"/>
  <c r="D836" i="12" l="1"/>
  <c r="B836" i="12"/>
  <c r="C836" i="12" s="1"/>
  <c r="D837" i="12" l="1"/>
  <c r="B837" i="12"/>
  <c r="C837" i="12" s="1"/>
  <c r="D838" i="12" l="1"/>
  <c r="B838" i="12"/>
  <c r="C838" i="12" s="1"/>
  <c r="D839" i="12" l="1"/>
  <c r="B839" i="12"/>
  <c r="C839" i="12" s="1"/>
  <c r="D840" i="12" l="1"/>
  <c r="B840" i="12"/>
  <c r="C840" i="12" s="1"/>
  <c r="D841" i="12" l="1"/>
  <c r="B841" i="12"/>
  <c r="C841" i="12" s="1"/>
  <c r="D842" i="12" l="1"/>
  <c r="B842" i="12"/>
  <c r="C842" i="12" s="1"/>
  <c r="D843" i="12" l="1"/>
  <c r="B843" i="12"/>
  <c r="C843" i="12" s="1"/>
  <c r="D844" i="12" l="1"/>
  <c r="B844" i="12"/>
  <c r="C844" i="12" s="1"/>
  <c r="D845" i="12" l="1"/>
  <c r="B845" i="12"/>
  <c r="C845" i="12" s="1"/>
  <c r="D846" i="12" l="1"/>
  <c r="B846" i="12"/>
  <c r="C846" i="12" s="1"/>
  <c r="D847" i="12" l="1"/>
  <c r="B847" i="12"/>
  <c r="C847" i="12" s="1"/>
  <c r="D848" i="12" l="1"/>
  <c r="B848" i="12"/>
  <c r="C848" i="12" s="1"/>
  <c r="D849" i="12" l="1"/>
  <c r="B849" i="12"/>
  <c r="C849" i="12" s="1"/>
  <c r="D850" i="12" l="1"/>
  <c r="B850" i="12"/>
  <c r="C850" i="12" s="1"/>
  <c r="D851" i="12" l="1"/>
  <c r="B851" i="12"/>
  <c r="C851" i="12" s="1"/>
  <c r="D852" i="12" l="1"/>
  <c r="B852" i="12"/>
  <c r="C852" i="12" s="1"/>
  <c r="D853" i="12" l="1"/>
  <c r="B853" i="12"/>
  <c r="C853" i="12" s="1"/>
  <c r="D854" i="12" l="1"/>
  <c r="B854" i="12"/>
  <c r="C854" i="12" s="1"/>
  <c r="D855" i="12" l="1"/>
  <c r="B855" i="12"/>
  <c r="C855" i="12" s="1"/>
  <c r="D856" i="12" l="1"/>
  <c r="B856" i="12"/>
  <c r="C856" i="12" s="1"/>
  <c r="D857" i="12" l="1"/>
  <c r="B857" i="12"/>
  <c r="C857" i="12" s="1"/>
  <c r="D858" i="12" l="1"/>
  <c r="B858" i="12"/>
  <c r="C858" i="12" s="1"/>
  <c r="D859" i="12" l="1"/>
  <c r="B859" i="12"/>
  <c r="C859" i="12" s="1"/>
  <c r="D860" i="12" l="1"/>
  <c r="B860" i="12"/>
  <c r="C860" i="12" s="1"/>
  <c r="D861" i="12" l="1"/>
  <c r="B861" i="12"/>
  <c r="C861" i="12" s="1"/>
  <c r="D862" i="12" l="1"/>
  <c r="B862" i="12"/>
  <c r="C862" i="12" s="1"/>
  <c r="D863" i="12" l="1"/>
  <c r="B863" i="12"/>
  <c r="C863" i="12" s="1"/>
  <c r="D864" i="12" l="1"/>
  <c r="B864" i="12"/>
  <c r="C864" i="12" s="1"/>
  <c r="D865" i="12" l="1"/>
  <c r="B865" i="12"/>
  <c r="C865" i="12" s="1"/>
  <c r="D866" i="12" l="1"/>
  <c r="B866" i="12"/>
  <c r="C866" i="12" s="1"/>
  <c r="D867" i="12" l="1"/>
  <c r="B867" i="12"/>
  <c r="C867" i="12" s="1"/>
  <c r="D868" i="12" l="1"/>
  <c r="B868" i="12"/>
  <c r="C868" i="12" s="1"/>
  <c r="D869" i="12" l="1"/>
  <c r="B869" i="12"/>
  <c r="C869" i="12" s="1"/>
  <c r="D870" i="12" l="1"/>
  <c r="B870" i="12"/>
  <c r="C870" i="12" s="1"/>
  <c r="D871" i="12" l="1"/>
  <c r="B871" i="12"/>
  <c r="C871" i="12" s="1"/>
  <c r="D872" i="12" l="1"/>
  <c r="B872" i="12"/>
  <c r="C872" i="12" s="1"/>
  <c r="D873" i="12" l="1"/>
  <c r="B873" i="12"/>
  <c r="C873" i="12" s="1"/>
  <c r="D874" i="12" l="1"/>
  <c r="B874" i="12"/>
  <c r="C874" i="12" s="1"/>
  <c r="D875" i="12" l="1"/>
  <c r="B875" i="12"/>
  <c r="C875" i="12" s="1"/>
  <c r="D876" i="12" l="1"/>
  <c r="B876" i="12"/>
  <c r="C876" i="12" s="1"/>
  <c r="D877" i="12" l="1"/>
  <c r="B877" i="12"/>
  <c r="C877" i="12" s="1"/>
  <c r="D878" i="12" l="1"/>
  <c r="B878" i="12"/>
  <c r="C878" i="12" s="1"/>
  <c r="D879" i="12" l="1"/>
  <c r="B879" i="12"/>
  <c r="C879" i="12" s="1"/>
  <c r="D880" i="12" l="1"/>
  <c r="B880" i="12"/>
  <c r="C880" i="12" s="1"/>
  <c r="D881" i="12" l="1"/>
  <c r="B881" i="12"/>
  <c r="C881" i="12" s="1"/>
  <c r="D882" i="12" l="1"/>
  <c r="B882" i="12"/>
  <c r="C882" i="12" s="1"/>
  <c r="D883" i="12" l="1"/>
  <c r="B883" i="12"/>
  <c r="C883" i="12" s="1"/>
  <c r="D884" i="12" l="1"/>
  <c r="B884" i="12"/>
  <c r="C884" i="12" s="1"/>
  <c r="D885" i="12" l="1"/>
  <c r="B885" i="12"/>
  <c r="C885" i="12" s="1"/>
  <c r="D886" i="12" l="1"/>
  <c r="B886" i="12"/>
  <c r="C886" i="12" s="1"/>
  <c r="D887" i="12" l="1"/>
  <c r="B887" i="12"/>
  <c r="C887" i="12" s="1"/>
  <c r="D888" i="12" l="1"/>
  <c r="B888" i="12"/>
  <c r="C888" i="12" s="1"/>
  <c r="D889" i="12" l="1"/>
  <c r="B889" i="12"/>
  <c r="C889" i="12" s="1"/>
  <c r="D890" i="12" l="1"/>
  <c r="B890" i="12"/>
  <c r="C890" i="12" s="1"/>
  <c r="D891" i="12" l="1"/>
  <c r="B891" i="12"/>
  <c r="C891" i="12" s="1"/>
  <c r="D892" i="12" l="1"/>
  <c r="B892" i="12"/>
  <c r="C892" i="12" s="1"/>
  <c r="D893" i="12" l="1"/>
  <c r="B893" i="12"/>
  <c r="C893" i="12" s="1"/>
  <c r="D894" i="12" l="1"/>
  <c r="B894" i="12"/>
  <c r="C894" i="12" s="1"/>
  <c r="D895" i="12" l="1"/>
  <c r="B895" i="12"/>
  <c r="C895" i="12" s="1"/>
  <c r="B896" i="12" l="1"/>
  <c r="C896" i="12" s="1"/>
  <c r="D896" i="12"/>
  <c r="D897" i="12" l="1"/>
  <c r="B897" i="12"/>
  <c r="C897" i="12" s="1"/>
  <c r="B898" i="12" l="1"/>
  <c r="C898" i="12" s="1"/>
  <c r="D898" i="12"/>
  <c r="D899" i="12" l="1"/>
  <c r="B899" i="12"/>
  <c r="C899" i="12" s="1"/>
  <c r="B900" i="12" l="1"/>
  <c r="C900" i="12" s="1"/>
  <c r="D900" i="12"/>
  <c r="D901" i="12" l="1"/>
  <c r="B901" i="12"/>
  <c r="C901" i="12" s="1"/>
  <c r="B902" i="12" l="1"/>
  <c r="C902" i="12" s="1"/>
  <c r="D902" i="12"/>
  <c r="D903" i="12" l="1"/>
  <c r="B903" i="12"/>
  <c r="C903" i="12" s="1"/>
  <c r="B904" i="12" l="1"/>
  <c r="C904" i="12" s="1"/>
  <c r="D904" i="12"/>
  <c r="D905" i="12" l="1"/>
  <c r="B905" i="12"/>
  <c r="C905" i="12" s="1"/>
  <c r="B906" i="12" l="1"/>
  <c r="C906" i="12" s="1"/>
  <c r="D906" i="12"/>
  <c r="D907" i="12" l="1"/>
  <c r="B907" i="12"/>
  <c r="C907" i="12" s="1"/>
  <c r="B908" i="12" l="1"/>
  <c r="C908" i="12" s="1"/>
  <c r="D908" i="12"/>
  <c r="D909" i="12" l="1"/>
  <c r="B909" i="12"/>
  <c r="C909" i="12" s="1"/>
  <c r="B910" i="12" l="1"/>
  <c r="C910" i="12" s="1"/>
  <c r="D910" i="12"/>
  <c r="D911" i="12" l="1"/>
  <c r="B911" i="12"/>
  <c r="C911" i="12" s="1"/>
  <c r="B912" i="12" l="1"/>
  <c r="C912" i="12" s="1"/>
  <c r="D912" i="12"/>
  <c r="D913" i="12" l="1"/>
  <c r="B913" i="12"/>
  <c r="C913" i="12" s="1"/>
  <c r="B914" i="12" l="1"/>
  <c r="C914" i="12" s="1"/>
  <c r="D914" i="12"/>
  <c r="D915" i="12" l="1"/>
  <c r="B915" i="12"/>
  <c r="C915" i="12" s="1"/>
  <c r="D916" i="12" l="1"/>
  <c r="B916" i="12"/>
  <c r="C916" i="12" s="1"/>
  <c r="D917" i="12" l="1"/>
  <c r="B917" i="12"/>
  <c r="C917" i="12" s="1"/>
  <c r="D918" i="12" l="1"/>
  <c r="B918" i="12"/>
  <c r="C918" i="12" s="1"/>
  <c r="D919" i="12" l="1"/>
  <c r="B919" i="12"/>
  <c r="C919" i="12" s="1"/>
  <c r="D920" i="12" l="1"/>
  <c r="B920" i="12"/>
  <c r="C920" i="12" s="1"/>
  <c r="D921" i="12" l="1"/>
  <c r="B921" i="12"/>
  <c r="C921" i="12" s="1"/>
  <c r="D922" i="12" l="1"/>
  <c r="B922" i="12"/>
  <c r="C922" i="12" s="1"/>
  <c r="D923" i="12" l="1"/>
  <c r="B923" i="12"/>
  <c r="C923" i="12" s="1"/>
  <c r="D924" i="12" l="1"/>
  <c r="B924" i="12"/>
  <c r="C924" i="12" s="1"/>
  <c r="D925" i="12" l="1"/>
  <c r="B925" i="12"/>
  <c r="C925" i="12" s="1"/>
  <c r="D926" i="12" l="1"/>
  <c r="B926" i="12"/>
  <c r="C926" i="12" s="1"/>
  <c r="D927" i="12" l="1"/>
  <c r="B927" i="12"/>
  <c r="C927" i="12" s="1"/>
  <c r="D928" i="12" l="1"/>
  <c r="B928" i="12"/>
  <c r="C928" i="12" s="1"/>
  <c r="D929" i="12" l="1"/>
  <c r="B929" i="12"/>
  <c r="C929" i="12" s="1"/>
  <c r="D930" i="12" l="1"/>
  <c r="B930" i="12"/>
  <c r="C930" i="12" s="1"/>
  <c r="D931" i="12" l="1"/>
  <c r="B931" i="12"/>
  <c r="C931" i="12" s="1"/>
  <c r="D932" i="12" l="1"/>
  <c r="B932" i="12"/>
  <c r="C932" i="12" s="1"/>
  <c r="D933" i="12" l="1"/>
  <c r="B933" i="12"/>
  <c r="C933" i="12" s="1"/>
  <c r="D934" i="12" l="1"/>
  <c r="B934" i="12"/>
  <c r="C934" i="12" s="1"/>
  <c r="D935" i="12" l="1"/>
  <c r="B935" i="12"/>
  <c r="C935" i="12" s="1"/>
  <c r="D936" i="12" l="1"/>
  <c r="B936" i="12"/>
  <c r="C936" i="12" s="1"/>
  <c r="D937" i="12" l="1"/>
  <c r="B937" i="12"/>
  <c r="C937" i="12" s="1"/>
  <c r="D938" i="12" l="1"/>
  <c r="B938" i="12"/>
  <c r="C938" i="12" s="1"/>
  <c r="D939" i="12" l="1"/>
  <c r="B939" i="12"/>
  <c r="C939" i="12" s="1"/>
  <c r="D940" i="12" l="1"/>
  <c r="B940" i="12"/>
  <c r="C940" i="12" s="1"/>
  <c r="D941" i="12" l="1"/>
  <c r="B941" i="12"/>
  <c r="C941" i="12" s="1"/>
  <c r="D942" i="12" l="1"/>
  <c r="B942" i="12"/>
  <c r="C942" i="12" s="1"/>
  <c r="D943" i="12" l="1"/>
  <c r="B943" i="12"/>
  <c r="C943" i="12" s="1"/>
  <c r="D944" i="12" l="1"/>
  <c r="B944" i="12"/>
  <c r="C944" i="12" s="1"/>
  <c r="D945" i="12" l="1"/>
  <c r="B945" i="12"/>
  <c r="C945" i="12" s="1"/>
  <c r="D946" i="12" l="1"/>
  <c r="B946" i="12"/>
  <c r="C946" i="12" s="1"/>
  <c r="D947" i="12" l="1"/>
  <c r="B947" i="12"/>
  <c r="C947" i="12" s="1"/>
  <c r="D948" i="12" l="1"/>
  <c r="B948" i="12"/>
  <c r="C948" i="12" s="1"/>
  <c r="D949" i="12" l="1"/>
  <c r="B949" i="12"/>
  <c r="C949" i="12" s="1"/>
  <c r="D950" i="12" l="1"/>
  <c r="B950" i="12"/>
  <c r="C950" i="12" s="1"/>
  <c r="D951" i="12" l="1"/>
  <c r="B951" i="12"/>
  <c r="C951" i="12" s="1"/>
  <c r="D952" i="12" l="1"/>
  <c r="B952" i="12"/>
  <c r="C952" i="12" s="1"/>
  <c r="D953" i="12" l="1"/>
  <c r="B953" i="12"/>
  <c r="C953" i="12" s="1"/>
  <c r="D954" i="12" l="1"/>
  <c r="B954" i="12"/>
  <c r="C954" i="12" s="1"/>
  <c r="D955" i="12" l="1"/>
  <c r="B955" i="12"/>
  <c r="C955" i="12" s="1"/>
  <c r="D956" i="12" l="1"/>
  <c r="B956" i="12"/>
  <c r="C956" i="12" s="1"/>
  <c r="D957" i="12" l="1"/>
  <c r="B957" i="12"/>
  <c r="C957" i="12" s="1"/>
  <c r="D958" i="12" l="1"/>
  <c r="B958" i="12"/>
  <c r="C958" i="12" s="1"/>
  <c r="D959" i="12" l="1"/>
  <c r="B959" i="12"/>
  <c r="C959" i="12" s="1"/>
  <c r="D960" i="12" l="1"/>
  <c r="B960" i="12"/>
  <c r="C960" i="12" s="1"/>
  <c r="D961" i="12" l="1"/>
  <c r="B961" i="12"/>
  <c r="C961" i="12" s="1"/>
  <c r="D962" i="12" l="1"/>
  <c r="B962" i="12"/>
  <c r="C962" i="12" s="1"/>
  <c r="D963" i="12" l="1"/>
  <c r="B963" i="12"/>
  <c r="C963" i="12" s="1"/>
  <c r="D964" i="12" l="1"/>
  <c r="B964" i="12"/>
  <c r="C964" i="12" s="1"/>
  <c r="D965" i="12" l="1"/>
  <c r="B965" i="12"/>
  <c r="C965" i="12" s="1"/>
  <c r="D966" i="12" l="1"/>
  <c r="B966" i="12"/>
  <c r="C966" i="12" s="1"/>
  <c r="D967" i="12" l="1"/>
  <c r="B967" i="12"/>
  <c r="C967" i="12" s="1"/>
  <c r="D968" i="12" l="1"/>
  <c r="B968" i="12"/>
  <c r="C968" i="12" s="1"/>
  <c r="D969" i="12" l="1"/>
  <c r="B969" i="12"/>
  <c r="C969" i="12" s="1"/>
  <c r="D970" i="12" l="1"/>
  <c r="B970" i="12"/>
  <c r="C970" i="12" s="1"/>
  <c r="D971" i="12" l="1"/>
  <c r="B971" i="12"/>
  <c r="C971" i="12" s="1"/>
  <c r="D972" i="12" l="1"/>
  <c r="B972" i="12"/>
  <c r="C972" i="12" s="1"/>
  <c r="D973" i="12" l="1"/>
  <c r="B973" i="12"/>
  <c r="C973" i="12" s="1"/>
  <c r="D974" i="12" l="1"/>
  <c r="B974" i="12"/>
  <c r="C974" i="12" s="1"/>
  <c r="D975" i="12" l="1"/>
  <c r="B975" i="12"/>
  <c r="C975" i="12" s="1"/>
  <c r="D976" i="12" l="1"/>
  <c r="B976" i="12"/>
  <c r="C976" i="12" s="1"/>
  <c r="D977" i="12" l="1"/>
  <c r="B977" i="12"/>
  <c r="C977" i="12" s="1"/>
  <c r="D978" i="12" l="1"/>
  <c r="B978" i="12"/>
  <c r="C978" i="12" s="1"/>
  <c r="D979" i="12" l="1"/>
  <c r="B979" i="12"/>
  <c r="C979" i="12" s="1"/>
  <c r="D980" i="12" l="1"/>
  <c r="B980" i="12"/>
  <c r="C980" i="12" s="1"/>
  <c r="D981" i="12" l="1"/>
  <c r="B981" i="12"/>
  <c r="C981" i="12" s="1"/>
  <c r="D982" i="12" l="1"/>
  <c r="B982" i="12"/>
  <c r="C982" i="12" s="1"/>
  <c r="D983" i="12" l="1"/>
  <c r="B983" i="12"/>
  <c r="C983" i="12" s="1"/>
  <c r="D984" i="12" l="1"/>
  <c r="B984" i="12"/>
  <c r="C984" i="12" s="1"/>
  <c r="D985" i="12" l="1"/>
  <c r="B985" i="12"/>
  <c r="C985" i="12" s="1"/>
  <c r="D986" i="12" l="1"/>
  <c r="B986" i="12"/>
  <c r="C986" i="12" s="1"/>
  <c r="D987" i="12" l="1"/>
  <c r="B987" i="12"/>
  <c r="C987" i="12" s="1"/>
  <c r="D988" i="12" l="1"/>
  <c r="B988" i="12"/>
  <c r="C988" i="12" s="1"/>
  <c r="D989" i="12" l="1"/>
  <c r="B989" i="12"/>
  <c r="C989" i="12" s="1"/>
  <c r="D990" i="12" l="1"/>
  <c r="B990" i="12"/>
  <c r="C990" i="12" s="1"/>
  <c r="D991" i="12" l="1"/>
  <c r="B991" i="12"/>
  <c r="C991" i="12" s="1"/>
  <c r="D992" i="12" l="1"/>
  <c r="B992" i="12"/>
  <c r="C992" i="12" s="1"/>
  <c r="D993" i="12" l="1"/>
  <c r="B993" i="12"/>
  <c r="C993" i="12" s="1"/>
  <c r="D994" i="12" l="1"/>
  <c r="B994" i="12"/>
  <c r="C994" i="12" s="1"/>
  <c r="D995" i="12" l="1"/>
  <c r="B995" i="12"/>
  <c r="C995" i="12" s="1"/>
  <c r="D996" i="12" l="1"/>
  <c r="B996" i="12"/>
  <c r="C996" i="12" s="1"/>
  <c r="D997" i="12" l="1"/>
  <c r="B997" i="12"/>
  <c r="C997" i="12" s="1"/>
  <c r="D998" i="12" l="1"/>
  <c r="B998" i="12"/>
  <c r="C998" i="12" s="1"/>
  <c r="D999" i="12" l="1"/>
  <c r="B999" i="12"/>
  <c r="C999" i="12" s="1"/>
  <c r="D1000" i="12" l="1"/>
  <c r="B1000" i="12"/>
  <c r="C1000" i="12" s="1"/>
  <c r="B1001" i="12" l="1"/>
  <c r="J11" i="8" l="1"/>
  <c r="J10" i="8"/>
  <c r="J9" i="8"/>
  <c r="J8" i="8"/>
  <c r="J7" i="8"/>
  <c r="L6" i="8"/>
  <c r="J6" i="8"/>
  <c r="L5" i="8"/>
  <c r="J5" i="8"/>
  <c r="J4" i="8"/>
  <c r="J3" i="8"/>
  <c r="O20" i="8" l="1"/>
  <c r="O19" i="8"/>
  <c r="O18" i="8"/>
  <c r="O6" i="8"/>
  <c r="O5" i="8"/>
  <c r="O4" i="8"/>
  <c r="L3" i="8"/>
  <c r="L4" i="8" s="1"/>
  <c r="L7" i="8"/>
  <c r="B4" i="6" l="1"/>
  <c r="K3" i="1" l="1"/>
  <c r="K15" i="1"/>
  <c r="H6" i="1"/>
  <c r="H2" i="1"/>
  <c r="K9" i="1" l="1"/>
  <c r="K6" i="1"/>
  <c r="K12" i="1"/>
  <c r="K8" i="1"/>
  <c r="K7" i="1"/>
  <c r="K5" i="1"/>
  <c r="K4" i="1"/>
  <c r="K2" i="1"/>
  <c r="K1" i="1"/>
  <c r="H5" i="1" l="1"/>
  <c r="H4" i="1"/>
  <c r="H3" i="1"/>
  <c r="G42" i="10" l="1"/>
  <c r="G41" i="10"/>
  <c r="J21" i="1" l="1"/>
  <c r="J22" i="1"/>
  <c r="J23" i="1" l="1"/>
  <c r="J24" i="1"/>
  <c r="J26" i="1" l="1"/>
  <c r="J25" i="1"/>
  <c r="J17" i="1" l="1"/>
  <c r="J18" i="1"/>
  <c r="J20" i="1" l="1"/>
  <c r="J19" i="1"/>
  <c r="F1" i="13"/>
  <c r="R2" i="13"/>
  <c r="F2" i="13"/>
  <c r="R1" i="13"/>
  <c r="L2" i="13"/>
  <c r="R3" i="13"/>
  <c r="L1" i="13"/>
  <c r="F3" i="13"/>
  <c r="L3" i="13"/>
  <c r="R4" i="13" l="1"/>
  <c r="L4" i="13"/>
  <c r="F4"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Mikael Samsøe Sørensen</author>
  </authors>
  <commentList>
    <comment ref="D1" authorId="0" shapeId="0" xr:uid="{00000000-0006-0000-0000-000001000000}">
      <text>
        <r>
          <rPr>
            <sz val="9"/>
            <color indexed="81"/>
            <rFont val="Tahoma"/>
            <family val="2"/>
          </rPr>
          <t>Formålet med dette ark er at få talt data op og evt grupperet dem.
Indtast observationer i venstre kolonne. Når du er færsig med at optælle/gruppere data trykkes på 'koper til øvrige ark'-knappen</t>
        </r>
      </text>
    </comment>
    <comment ref="F3" authorId="0" shapeId="0" xr:uid="{00000000-0006-0000-0000-000002000000}">
      <text>
        <r>
          <rPr>
            <sz val="9"/>
            <color indexed="81"/>
            <rFont val="Tahoma"/>
            <family val="2"/>
          </rPr>
          <t>Alle intervaller er af typen
]a,b]
dvs. venstre grænse af intervallet er ikke med i intervallet, men det er højre. 
Man kan selv indtaste intervaller herunder, også af forskellig længde. Vha. de tre felter ovenover kan man dog nemt lave intervaller af samme længde, og nemt ændre intervallerne igen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Mikael Samsøe Sørensen</author>
  </authors>
  <commentList>
    <comment ref="C2" authorId="0" shapeId="0" xr:uid="{0F92D44D-26BA-43CD-B690-9FD3E354F166}">
      <text>
        <r>
          <rPr>
            <sz val="9"/>
            <color indexed="81"/>
            <rFont val="Tahoma"/>
            <family val="2"/>
          </rPr>
          <t>Frekvenserne beregnes automatisk. Hvis du kun har frekvenserne indtastes de bare under hyppigheder.
Hyppigheder kun dog kun være heltal så evt gang op med 10, 100, ...</t>
        </r>
      </text>
    </comment>
    <comment ref="E2" authorId="0" shapeId="0" xr:uid="{56BDD8C3-EA7D-4F6B-9CE2-7106A465CA70}">
      <text>
        <r>
          <rPr>
            <b/>
            <sz val="9"/>
            <color indexed="81"/>
            <rFont val="Tahoma"/>
            <family val="2"/>
          </rPr>
          <t xml:space="preserve">Udvidet kvartilsæt
</t>
        </r>
        <r>
          <rPr>
            <sz val="8"/>
            <color indexed="81"/>
            <rFont val="Tahoma"/>
            <family val="2"/>
          </rPr>
          <t>Mindste observation</t>
        </r>
        <r>
          <rPr>
            <b/>
            <sz val="8"/>
            <color indexed="81"/>
            <rFont val="Tahoma"/>
            <family val="2"/>
          </rPr>
          <t xml:space="preserve">
</t>
        </r>
        <r>
          <rPr>
            <sz val="8"/>
            <color indexed="81"/>
            <rFont val="Tahoma"/>
            <family val="2"/>
          </rPr>
          <t>Nedre kvartil
Median
Øvre kvartil
Største observation</t>
        </r>
        <r>
          <rPr>
            <sz val="9"/>
            <color indexed="81"/>
            <rFont val="Tahoma"/>
            <family val="2"/>
          </rPr>
          <t xml:space="preserve">
</t>
        </r>
        <r>
          <rPr>
            <b/>
            <sz val="9"/>
            <color indexed="81"/>
            <rFont val="Tahoma"/>
            <family val="2"/>
          </rPr>
          <t xml:space="preserve">
Kvartilsæt
</t>
        </r>
        <r>
          <rPr>
            <sz val="8"/>
            <color indexed="81"/>
            <rFont val="Tahoma"/>
            <family val="2"/>
          </rPr>
          <t>Nedre kvartil
Median
Øvre kvartil</t>
        </r>
      </text>
    </comment>
    <comment ref="E8" authorId="0" shapeId="0" xr:uid="{00000000-0006-0000-0100-000001000000}">
      <text>
        <r>
          <rPr>
            <sz val="9"/>
            <color indexed="81"/>
            <rFont val="Tahoma"/>
            <family val="2"/>
          </rPr>
          <t>Aflæs på trappediagram
Indtast en procentværdi i højre kolonne for at bestemme en fraktil.
Indtast i venstre kolonne for at bestemme hvilken fraktil der hører til en bestemt observation 
(Invers fraktil).</t>
        </r>
      </text>
    </comment>
    <comment ref="E11" authorId="0" shapeId="0" xr:uid="{809295A0-4D24-4133-A5D5-90BB981493BA}">
      <text>
        <r>
          <rPr>
            <b/>
            <sz val="9"/>
            <color indexed="81"/>
            <rFont val="Tahoma"/>
            <family val="2"/>
          </rPr>
          <t>Middelværdi</t>
        </r>
      </text>
    </comment>
    <comment ref="E12" authorId="0" shapeId="0" xr:uid="{EF4C13D9-C5CB-4BC2-8162-D282B94DAFEC}">
      <text>
        <r>
          <rPr>
            <b/>
            <sz val="9"/>
            <color indexed="81"/>
            <rFont val="Tahoma"/>
            <family val="2"/>
          </rPr>
          <t xml:space="preserve">Spredningen
</t>
        </r>
        <r>
          <rPr>
            <sz val="9"/>
            <color indexed="81"/>
            <rFont val="Tahoma"/>
            <family val="2"/>
          </rPr>
          <t>Estimat af spredningen</t>
        </r>
        <r>
          <rPr>
            <b/>
            <sz val="9"/>
            <color indexed="81"/>
            <rFont val="Tahoma"/>
            <family val="2"/>
          </rPr>
          <t xml:space="preserve"> </t>
        </r>
        <r>
          <rPr>
            <sz val="9"/>
            <color indexed="81"/>
            <rFont val="Tahoma"/>
            <family val="2"/>
          </rPr>
          <t xml:space="preserve">for hele populationen
</t>
        </r>
      </text>
    </comment>
    <comment ref="E13" authorId="0" shapeId="0" xr:uid="{3F4ADEF9-1B77-4221-B506-2AED3F54C8ED}">
      <text>
        <r>
          <rPr>
            <b/>
            <sz val="9"/>
            <color indexed="81"/>
            <rFont val="Tahoma"/>
            <family val="2"/>
          </rPr>
          <t xml:space="preserve">Spredningen
</t>
        </r>
        <r>
          <rPr>
            <sz val="9"/>
            <color indexed="81"/>
            <rFont val="Tahoma"/>
            <family val="2"/>
          </rPr>
          <t>for stikprøven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Mikael</author>
    <author>Mikael Samsøe Sørensen</author>
  </authors>
  <commentList>
    <comment ref="F2" authorId="0" shapeId="0" xr:uid="{00000000-0006-0000-0200-000001000000}">
      <text>
        <r>
          <rPr>
            <b/>
            <sz val="9"/>
            <color indexed="81"/>
            <rFont val="Tahoma"/>
            <family val="2"/>
          </rPr>
          <t xml:space="preserve">Udvidet kvartilsæt
</t>
        </r>
        <r>
          <rPr>
            <sz val="8"/>
            <color indexed="81"/>
            <rFont val="Tahoma"/>
            <family val="2"/>
          </rPr>
          <t>Mindste observation
Nedre kvartil
Median
Øvre kvartil
Største observation</t>
        </r>
        <r>
          <rPr>
            <b/>
            <sz val="9"/>
            <color indexed="81"/>
            <rFont val="Tahoma"/>
            <family val="2"/>
          </rPr>
          <t xml:space="preserve">
Kvartilsæt
</t>
        </r>
        <r>
          <rPr>
            <sz val="8"/>
            <color indexed="81"/>
            <rFont val="Tahoma"/>
            <family val="2"/>
          </rPr>
          <t>Nedre kvartil
Median
Øvre kvartil</t>
        </r>
      </text>
    </comment>
    <comment ref="D3" authorId="1" shapeId="0" xr:uid="{0FF5ABFB-AA09-47D9-A965-CF4764590F35}">
      <text>
        <r>
          <rPr>
            <sz val="9"/>
            <color indexed="81"/>
            <rFont val="Tahoma"/>
            <family val="2"/>
          </rPr>
          <t xml:space="preserve">Frekvenserne beregnes automatisk. Hvis du kun har frekvenserne indtastes de bare under hyppigheder.
Hyppigheder kun dog kun være heltal så evt gang op med 10, 100, ...
</t>
        </r>
      </text>
    </comment>
    <comment ref="F3" authorId="1" shapeId="0" xr:uid="{00000000-0006-0000-0200-000002000000}">
      <text>
        <r>
          <rPr>
            <sz val="9"/>
            <color indexed="81"/>
            <rFont val="Tahoma"/>
            <family val="2"/>
          </rPr>
          <t>Sættes automatisk til mindste interval men kan ændres manuelt hvis mindste observation kendes.</t>
        </r>
      </text>
    </comment>
    <comment ref="F7" authorId="1" shapeId="0" xr:uid="{00000000-0006-0000-0200-000003000000}">
      <text>
        <r>
          <rPr>
            <sz val="9"/>
            <color indexed="81"/>
            <rFont val="Tahoma"/>
            <family val="2"/>
          </rPr>
          <t>Sættes automatisk til største interval men kan ændres manuelt hvis største observation kendes.</t>
        </r>
      </text>
    </comment>
    <comment ref="F8" authorId="1" shapeId="0" xr:uid="{00000000-0006-0000-0200-000004000000}">
      <text>
        <r>
          <rPr>
            <sz val="9"/>
            <color indexed="81"/>
            <rFont val="Tahoma"/>
            <family val="2"/>
          </rPr>
          <t>Aflæs på trappediagram
Indtast en procentværdi i højre kolonne for at bestemme en fraktil.
Indtast i venstre kolonne for at bestemme hvilken fraktil der hører til en bestemt observation 
(Invers fraktil).</t>
        </r>
      </text>
    </comment>
    <comment ref="F11" authorId="1" shapeId="0" xr:uid="{0205A58E-33D7-421F-AB87-D031C49E9379}">
      <text>
        <r>
          <rPr>
            <b/>
            <sz val="9"/>
            <color indexed="81"/>
            <rFont val="Tahoma"/>
            <family val="2"/>
          </rPr>
          <t>Middelværdi</t>
        </r>
      </text>
    </comment>
    <comment ref="F12" authorId="1" shapeId="0" xr:uid="{1A04A443-A880-4A32-9B39-59D39A34D79F}">
      <text>
        <r>
          <rPr>
            <b/>
            <sz val="9"/>
            <color indexed="81"/>
            <rFont val="Tahoma"/>
            <family val="2"/>
          </rPr>
          <t xml:space="preserve">Spredningen for populationen
</t>
        </r>
        <r>
          <rPr>
            <sz val="9"/>
            <color indexed="81"/>
            <rFont val="Tahoma"/>
            <family val="2"/>
          </rPr>
          <t>Estimat af spredningen for hele populationen, som stikprøven evt. er udtaget af.</t>
        </r>
      </text>
    </comment>
    <comment ref="F13" authorId="1" shapeId="0" xr:uid="{D8F6E03A-60DF-438F-817D-04ED6BBC8C13}">
      <text>
        <r>
          <rPr>
            <b/>
            <sz val="9"/>
            <color indexed="81"/>
            <rFont val="Tahoma"/>
            <family val="2"/>
          </rPr>
          <t xml:space="preserve">Spredningen for stikprøven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MS</author>
    <author>Mikael Samsøe Sørensen</author>
  </authors>
  <commentList>
    <comment ref="B2" authorId="0" shapeId="0" xr:uid="{00000000-0006-0000-0300-000001000000}">
      <text>
        <r>
          <rPr>
            <sz val="9"/>
            <color indexed="81"/>
            <rFont val="Tahoma"/>
            <family val="2"/>
          </rPr>
          <t>Hvis ugrupperet indtastes bare observationer i denne søjle</t>
        </r>
      </text>
    </comment>
    <comment ref="F10" authorId="1" shapeId="0" xr:uid="{00000000-0006-0000-0300-000002000000}">
      <text>
        <r>
          <rPr>
            <sz val="9"/>
            <color indexed="81"/>
            <rFont val="Tahoma"/>
            <family val="2"/>
          </rPr>
          <t>Som standard er 
antallet af frihedsgrader = antal intervaller -1.
Men det kan ændres her hvis det ønskes.
For test mod normalfordeling bruges ofte 
frihedsgrader = antal intervaller -3
som 'straf' for estimeringen af middelværdi og spredning.</t>
        </r>
      </text>
    </comment>
    <comment ref="E12" authorId="1" shapeId="0" xr:uid="{00000000-0006-0000-0300-000003000000}">
      <text>
        <r>
          <rPr>
            <sz val="9"/>
            <color indexed="81"/>
            <rFont val="Tahoma"/>
            <family val="2"/>
          </rPr>
          <t>På graferne herunder</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Mikael Samsøe Sørensen</author>
  </authors>
  <commentList>
    <comment ref="E3" authorId="0" shapeId="0" xr:uid="{543E1094-6626-49FE-9510-59011BDE5813}">
      <text>
        <r>
          <rPr>
            <sz val="9"/>
            <color indexed="81"/>
            <rFont val="Tahoma"/>
            <family val="2"/>
          </rPr>
          <t>Middelværdi og spredning estimeres vha. simpel metode, juster evt. manuelt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Mikael Samsøe Sørensen</author>
  </authors>
  <commentList>
    <comment ref="A2" authorId="0" shapeId="0" xr:uid="{00000000-0006-0000-0500-000001000000}">
      <text>
        <r>
          <rPr>
            <sz val="9"/>
            <color indexed="81"/>
            <rFont val="Tahoma"/>
            <family val="2"/>
          </rPr>
          <t>Værdierne skal indtastes i ordnet rækkefølge</t>
        </r>
      </text>
    </comment>
    <comment ref="E3" authorId="0" shapeId="0" xr:uid="{6A218DD9-836B-43C1-B9DA-6C64E333BD55}">
      <text>
        <r>
          <rPr>
            <sz val="9"/>
            <color indexed="81"/>
            <rFont val="Tahoma"/>
            <family val="2"/>
          </rPr>
          <t xml:space="preserve">Normal plottet er næsten identisk med QQ-plottet, men er justeret lidt. Estimatet af middelværdien for de to plots er altid den samme, men spredningen kan afvige lidt. Normalt plottet vil oftest give det bedste estimat.
</t>
        </r>
        <r>
          <rPr>
            <sz val="7"/>
            <color indexed="81"/>
            <rFont val="Tahoma"/>
            <family val="2"/>
          </rPr>
          <t>Se hjælp for kildeanvisning</t>
        </r>
      </text>
    </comment>
    <comment ref="E4" authorId="0" shapeId="0" xr:uid="{16625866-D103-44E2-AD88-5BD85EA40D89}">
      <text>
        <r>
          <rPr>
            <b/>
            <sz val="9"/>
            <color indexed="81"/>
            <rFont val="Tahoma"/>
            <family val="2"/>
          </rPr>
          <t xml:space="preserve">Middelværdi
</t>
        </r>
        <r>
          <rPr>
            <sz val="9"/>
            <color indexed="81"/>
            <rFont val="Tahoma"/>
            <family val="2"/>
          </rPr>
          <t xml:space="preserve">Estimat af middelværdien af populationen.
</t>
        </r>
        <r>
          <rPr>
            <sz val="7"/>
            <color indexed="81"/>
            <rFont val="Tahoma"/>
            <family val="2"/>
          </rPr>
          <t>Estimatet er baseret på en lineær regression af normalplottet, og middelværdien kan aflæses som skæringen med x-aksen.</t>
        </r>
      </text>
    </comment>
    <comment ref="E5" authorId="0" shapeId="0" xr:uid="{7D04DEF2-C5F8-4B40-B4C9-DA576BFF3A87}">
      <text>
        <r>
          <rPr>
            <b/>
            <sz val="9"/>
            <color indexed="81"/>
            <rFont val="Tahoma"/>
            <family val="2"/>
          </rPr>
          <t>Spredning</t>
        </r>
        <r>
          <rPr>
            <sz val="9"/>
            <color indexed="81"/>
            <rFont val="Tahoma"/>
            <family val="2"/>
          </rPr>
          <t xml:space="preserve">
Estimat af populationens spredning.
</t>
        </r>
        <r>
          <rPr>
            <sz val="8"/>
            <color indexed="81"/>
            <rFont val="Tahoma"/>
            <family val="2"/>
          </rPr>
          <t>Estimatet er baseret på en lineær regression af normalplottet, og kan aflæses som 1/hældningskoefficienten eller ved at løse f(μ+σ)=1 grafisk for σ</t>
        </r>
      </text>
    </comment>
    <comment ref="E8" authorId="0" shapeId="0" xr:uid="{288B5D2C-4DC8-49C9-90B9-6BB21342F311}">
      <text>
        <r>
          <rPr>
            <b/>
            <sz val="9"/>
            <color indexed="81"/>
            <rFont val="Tahoma"/>
            <family val="2"/>
          </rPr>
          <t xml:space="preserve">Middelværdi
</t>
        </r>
        <r>
          <rPr>
            <sz val="9"/>
            <color indexed="81"/>
            <rFont val="Tahoma"/>
            <family val="2"/>
          </rPr>
          <t xml:space="preserve">Estimat af middelværdien af populationen.
</t>
        </r>
        <r>
          <rPr>
            <sz val="7"/>
            <color indexed="81"/>
            <rFont val="Tahoma"/>
            <family val="2"/>
          </rPr>
          <t>Estimatet er baseret på en lineær regression af QQ-plottet, og middelværdien kan aflæses som skæringen med x-aksen.</t>
        </r>
      </text>
    </comment>
    <comment ref="E9" authorId="0" shapeId="0" xr:uid="{FBC49B92-2CB5-4160-B53C-2676BF370D8B}">
      <text>
        <r>
          <rPr>
            <b/>
            <sz val="9"/>
            <color indexed="81"/>
            <rFont val="Tahoma"/>
            <family val="2"/>
          </rPr>
          <t>Spredning</t>
        </r>
        <r>
          <rPr>
            <sz val="9"/>
            <color indexed="81"/>
            <rFont val="Tahoma"/>
            <family val="2"/>
          </rPr>
          <t xml:space="preserve">
Estimat af populationens spredning.
</t>
        </r>
        <r>
          <rPr>
            <sz val="8"/>
            <color indexed="81"/>
            <rFont val="Tahoma"/>
            <family val="2"/>
          </rPr>
          <t>Estimatet er baseret på en lineær regression af QQ-plottet, og kan aflæses som 1/hældningskoefficienten eller ved at løse f(μ+σ)=1 grafisk for σ</t>
        </r>
      </text>
    </comment>
    <comment ref="E12" authorId="0" shapeId="0" xr:uid="{054F6A5E-68D0-4A92-A019-6B6E2EC789BF}">
      <text>
        <r>
          <rPr>
            <b/>
            <sz val="9"/>
            <color indexed="81"/>
            <rFont val="Tahoma"/>
            <family val="2"/>
          </rPr>
          <t xml:space="preserve">Middelværdien
</t>
        </r>
        <r>
          <rPr>
            <sz val="9"/>
            <color indexed="81"/>
            <rFont val="Tahoma"/>
            <family val="2"/>
          </rPr>
          <t>af stikprøven (Observationerne)</t>
        </r>
      </text>
    </comment>
    <comment ref="E13" authorId="0" shapeId="0" xr:uid="{31898BAA-7853-4C8F-AF97-DE2BD26F1D05}">
      <text>
        <r>
          <rPr>
            <b/>
            <sz val="9"/>
            <color indexed="81"/>
            <rFont val="Tahoma"/>
            <family val="2"/>
          </rPr>
          <t xml:space="preserve">Spredningen
</t>
        </r>
        <r>
          <rPr>
            <sz val="9"/>
            <color indexed="81"/>
            <rFont val="Tahoma"/>
            <family val="2"/>
          </rPr>
          <t>af stikprøven (observationerne)</t>
        </r>
      </text>
    </comment>
    <comment ref="E14" authorId="0" shapeId="0" xr:uid="{63F7735C-C11E-47BE-A8B0-5E7B5C55FD87}">
      <text>
        <r>
          <rPr>
            <b/>
            <sz val="9"/>
            <color indexed="81"/>
            <rFont val="Tahoma"/>
            <family val="2"/>
          </rPr>
          <t>Antal observationer</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Mikael Samsøe Sørensen</author>
  </authors>
  <commentList>
    <comment ref="B6" authorId="0" shapeId="0" xr:uid="{00000000-0006-0000-0600-000001000000}">
      <text>
        <r>
          <rPr>
            <b/>
            <sz val="9"/>
            <color indexed="81"/>
            <rFont val="Tahoma"/>
            <family val="2"/>
          </rPr>
          <t xml:space="preserve">Tællemetoden
tallene skrives i ordnet rækkefølge. Midterste tal er medianen.
Nedre kvartil er medianen af alle tal mindre end medianen. Øvre kvartil er medianen af alle tal over medianen. Hvis der er et lige antal tal er medianen midt mellem de to tal om midten.
Eksempel:
1
2 Nedre kvartil
2
3 Median
3
4 Øvre kvartil
5
</t>
        </r>
      </text>
    </comment>
    <comment ref="B7" authorId="0" shapeId="0" xr:uid="{00000000-0006-0000-0600-000002000000}">
      <text>
        <r>
          <rPr>
            <b/>
            <sz val="9"/>
            <color indexed="81"/>
            <rFont val="Tahoma"/>
            <family val="2"/>
          </rPr>
          <t>Grafisk aflæsning
Nedre kvartil aflæses ved 25%
Median ved 50%
Øvre kvartil ved 75%
på trappediagrammet</t>
        </r>
      </text>
    </comment>
  </commentList>
</comments>
</file>

<file path=xl/sharedStrings.xml><?xml version="1.0" encoding="utf-8"?>
<sst xmlns="http://schemas.openxmlformats.org/spreadsheetml/2006/main" count="123" uniqueCount="81">
  <si>
    <t>Median</t>
  </si>
  <si>
    <t>Obs.</t>
  </si>
  <si>
    <t>x</t>
  </si>
  <si>
    <t>Start</t>
  </si>
  <si>
    <t>Interval</t>
  </si>
  <si>
    <t>Data</t>
  </si>
  <si>
    <t>σ=</t>
  </si>
  <si>
    <t>µ=</t>
  </si>
  <si>
    <t>Goodness of fit</t>
  </si>
  <si>
    <t>Datasæt1</t>
  </si>
  <si>
    <t>data</t>
  </si>
  <si>
    <t>ugrup</t>
  </si>
  <si>
    <t>grup</t>
  </si>
  <si>
    <t>Datasæt 2</t>
  </si>
  <si>
    <t>Datasæt 3</t>
  </si>
  <si>
    <t>Datasæt 4</t>
  </si>
  <si>
    <t>Datasæt 5</t>
  </si>
  <si>
    <t>Datasæt 6</t>
  </si>
  <si>
    <t>Datasæt 7</t>
  </si>
  <si>
    <t>Datasæt 8</t>
  </si>
  <si>
    <t>Datasæt 9</t>
  </si>
  <si>
    <t>Datasæt 10</t>
  </si>
  <si>
    <t>Observation</t>
  </si>
  <si>
    <t>Optælling / gruppering</t>
  </si>
  <si>
    <t>Vælg:</t>
  </si>
  <si>
    <t>Rå data</t>
  </si>
  <si>
    <t>Hyppighed</t>
  </si>
  <si>
    <t>Slut</t>
  </si>
  <si>
    <t>Interval længde</t>
  </si>
  <si>
    <t>Datasæt 1</t>
  </si>
  <si>
    <t>Hyp.</t>
  </si>
  <si>
    <t>Frekvens</t>
  </si>
  <si>
    <t>Deskriptorer</t>
  </si>
  <si>
    <t>Nedre</t>
  </si>
  <si>
    <t>Øvre</t>
  </si>
  <si>
    <t>Fraktil</t>
  </si>
  <si>
    <t>Grupperede observationer</t>
  </si>
  <si>
    <t>Fra</t>
  </si>
  <si>
    <t>Til</t>
  </si>
  <si>
    <t>Mindste</t>
  </si>
  <si>
    <t>Største</t>
  </si>
  <si>
    <t>Obs. fordeling</t>
  </si>
  <si>
    <t>Forventet fordeling</t>
  </si>
  <si>
    <t>0-hypotese:</t>
  </si>
  <si>
    <t>Den observerede stikprøve stammer fra den forventede fordeling</t>
  </si>
  <si>
    <t>Signifikans niveau</t>
  </si>
  <si>
    <t>P-værdi:</t>
  </si>
  <si>
    <t>Konklusion:</t>
  </si>
  <si>
    <t>Goodness of fit bygger på χ²-fordeling</t>
  </si>
  <si>
    <t>Frihedsgrader</t>
  </si>
  <si>
    <t>χ²-værdi:</t>
  </si>
  <si>
    <t>Xmaks</t>
  </si>
  <si>
    <t>Histogramfitning til normalfordeling</t>
  </si>
  <si>
    <t>Grafisk normalfordelingstest</t>
  </si>
  <si>
    <t>Punkterne skal ligge på en ret linje for at kunne bekræfte en normalfordeling.</t>
  </si>
  <si>
    <t>Indstillinger</t>
  </si>
  <si>
    <t>Beregning af kvartilsæt for ugrupperede observationer kan defineres på to måder. Du kan her vælge mellem to forskellige metoder.</t>
  </si>
  <si>
    <t>De to metoder giver i de fleste tilfælde det samme, men ikke altid</t>
  </si>
  <si>
    <t xml:space="preserve">Tællemetoden.  </t>
  </si>
  <si>
    <t>Grafisk aflæsning på Trappediagram</t>
  </si>
  <si>
    <t>Hjælp</t>
  </si>
  <si>
    <t>Indtast observationer på dataarket og indstil evt. intervaller. Tryk kopier for at overføre dataene til de andre faner.
Der er ingen grænse for hvor mange observationer der kan indsættes bare flyt graferne for at få mere plads.
Hvis du vil gemme dette Excelark er det vigtigt at det gemmes som Excel-ark med makroer (.xlsm) ellers vil mange funktioner ikke virke.
Flyt selv rundt og ændrer størrelsen på diagrammerne, eller slet dem du ikke vil bruge.
Hvis kun frekvenser er kendt, indtastes frekvenser bare under hyppigheder.
Hvis der skal laves sammenligning af flere observationssæt i samme diagram må du bruge de mere specifikke excelark.</t>
  </si>
  <si>
    <t>Udv. kvartilsæt</t>
  </si>
  <si>
    <t>μ</t>
  </si>
  <si>
    <t>s</t>
  </si>
  <si>
    <t>σ</t>
  </si>
  <si>
    <t>Grupperet optælling</t>
  </si>
  <si>
    <t>μ =</t>
  </si>
  <si>
    <t>σ =</t>
  </si>
  <si>
    <t>s =</t>
  </si>
  <si>
    <t>x =</t>
  </si>
  <si>
    <t>N =</t>
  </si>
  <si>
    <t>https://en.wikipedia.org/wiki/Normal_probability_plot</t>
  </si>
  <si>
    <t>Kilde til Normal plot:</t>
  </si>
  <si>
    <t>QQ-plot estimat</t>
  </si>
  <si>
    <t>Stikprøven</t>
  </si>
  <si>
    <t>Ugrupperede Observationer</t>
  </si>
  <si>
    <t>Kum. Frekv.</t>
  </si>
  <si>
    <t>Ugrupperet optælling</t>
  </si>
  <si>
    <t>(Skæring med x-aksen)</t>
  </si>
  <si>
    <t>(Invers hældning af linjen)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</si>
</sst>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Calibri"/>
      <family val="2"/>
      <scheme val="minor"/>
    </font>
    <font>
      <b/>
      <sz val="11"/>
      <color theme="1"/>
      <name val="Calibri"/>
      <family val="2"/>
      <scheme val="minor"/>
    </font>
    <font>
      <sz val="11"/>
      <color theme="1"/>
      <name val="Calibri"/>
      <family val="2"/>
      <scheme val="minor"/>
    </font>
    <font>
      <sz val="11"/>
      <color theme="0"/>
      <name val="Calibri"/>
      <family val="2"/>
      <scheme val="minor"/>
    </font>
    <font>
      <b/>
      <sz val="8"/>
      <color theme="1"/>
      <name val="Calibri"/>
      <family val="2"/>
      <scheme val="minor"/>
    </font>
    <font>
      <i/>
      <sz val="11"/>
      <color theme="1"/>
      <name val="Calibri"/>
      <family val="2"/>
      <scheme val="minor"/>
    </font>
    <font>
      <sz val="8"/>
      <color theme="1"/>
      <name val="Calibri"/>
      <family val="2"/>
      <scheme val="minor"/>
    </font>
    <font>
      <b/>
      <sz val="14"/>
      <color theme="1"/>
      <name val="Calibri"/>
      <family val="2"/>
      <scheme val="minor"/>
    </font>
    <font>
      <sz val="11"/>
      <color rgb="FF000000"/>
      <name val="Calibri"/>
      <family val="2"/>
    </font>
    <font>
      <sz val="9"/>
      <color indexed="81"/>
      <name val="Tahoma"/>
      <family val="2"/>
    </font>
    <font>
      <b/>
      <sz val="9"/>
      <color indexed="81"/>
      <name val="Tahoma"/>
      <family val="2"/>
    </font>
    <font>
      <b/>
      <sz val="12"/>
      <color theme="1"/>
      <name val="Calibri"/>
      <family val="2"/>
      <scheme val="minor"/>
    </font>
    <font>
      <sz val="11"/>
      <color theme="1"/>
      <name val="Calibri"/>
      <family val="2"/>
    </font>
    <font>
      <sz val="10"/>
      <color theme="1"/>
      <name val="Calibri"/>
      <family val="2"/>
    </font>
    <font>
      <sz val="8"/>
      <color theme="1"/>
      <name val="Calibri"/>
      <family val="2"/>
    </font>
    <font>
      <sz val="11"/>
      <name val="Calibri"/>
      <family val="2"/>
      <scheme val="minor"/>
    </font>
    <font>
      <sz val="8"/>
      <color rgb="FFFF0000"/>
      <name val="Calibri"/>
      <family val="2"/>
      <scheme val="minor"/>
    </font>
    <font>
      <sz val="7"/>
      <color rgb="FFFF0000"/>
      <name val="Calibri"/>
      <family val="2"/>
      <scheme val="minor"/>
    </font>
    <font>
      <sz val="7"/>
      <color theme="1"/>
      <name val="Calibri"/>
      <family val="2"/>
      <scheme val="minor"/>
    </font>
    <font>
      <i/>
      <sz val="14"/>
      <color theme="1"/>
      <name val="Calibri"/>
      <family val="2"/>
      <scheme val="minor"/>
    </font>
    <font>
      <b/>
      <sz val="10"/>
      <color theme="1"/>
      <name val="Calibri"/>
      <family val="2"/>
      <scheme val="minor"/>
    </font>
    <font>
      <sz val="8"/>
      <color indexed="81"/>
      <name val="Tahoma"/>
      <family val="2"/>
    </font>
    <font>
      <b/>
      <sz val="8"/>
      <color indexed="81"/>
      <name val="Tahoma"/>
      <family val="2"/>
    </font>
    <font>
      <sz val="12"/>
      <color theme="1"/>
      <name val="Calibri"/>
      <family val="2"/>
    </font>
    <font>
      <sz val="12"/>
      <color theme="1"/>
      <name val="Calibri"/>
      <family val="2"/>
      <scheme val="minor"/>
    </font>
    <font>
      <u/>
      <sz val="11"/>
      <color theme="10"/>
      <name val="Calibri"/>
      <family val="2"/>
      <scheme val="minor"/>
    </font>
    <font>
      <sz val="12"/>
      <color rgb="FF000000"/>
      <name val="Calibri"/>
      <family val="2"/>
      <scheme val="minor"/>
    </font>
    <font>
      <sz val="7"/>
      <color indexed="81"/>
      <name val="Tahoma"/>
      <family val="2"/>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right/>
      <top/>
      <bottom style="thin">
        <color indexed="64"/>
      </bottom>
      <diagonal/>
    </border>
  </borders>
  <cellStyleXfs count="3">
    <xf numFmtId="0" fontId="0" fillId="0" borderId="0"/>
    <xf numFmtId="9" fontId="2" fillId="0" borderId="0" applyFont="0" applyFill="0" applyBorder="0" applyAlignment="0" applyProtection="0"/>
    <xf numFmtId="0" fontId="25" fillId="0" borderId="0" applyNumberFormat="0" applyFill="0" applyBorder="0" applyAlignment="0" applyProtection="0"/>
  </cellStyleXfs>
  <cellXfs count="105">
    <xf numFmtId="0" fontId="0" fillId="0" borderId="0" xfId="0"/>
    <xf numFmtId="9" fontId="0" fillId="0" borderId="0" xfId="1" applyFont="1"/>
    <xf numFmtId="0" fontId="1" fillId="0" borderId="1" xfId="0" applyFont="1" applyBorder="1"/>
    <xf numFmtId="0" fontId="0" fillId="0" borderId="1" xfId="0" applyBorder="1"/>
    <xf numFmtId="0" fontId="0" fillId="0" borderId="2" xfId="0" applyBorder="1"/>
    <xf numFmtId="0" fontId="0" fillId="0" borderId="3" xfId="0" applyBorder="1"/>
    <xf numFmtId="0" fontId="0" fillId="0" borderId="5" xfId="0" applyBorder="1"/>
    <xf numFmtId="9" fontId="4" fillId="0" borderId="6" xfId="1" applyFont="1" applyBorder="1"/>
    <xf numFmtId="0" fontId="3" fillId="0" borderId="0" xfId="0" applyFont="1"/>
    <xf numFmtId="0" fontId="0" fillId="0" borderId="8" xfId="0" applyBorder="1"/>
    <xf numFmtId="0" fontId="0" fillId="0" borderId="10" xfId="0" applyBorder="1"/>
    <xf numFmtId="9" fontId="0" fillId="0" borderId="7" xfId="1" applyFont="1" applyBorder="1"/>
    <xf numFmtId="9" fontId="3" fillId="0" borderId="0" xfId="0" applyNumberFormat="1" applyFont="1"/>
    <xf numFmtId="9" fontId="0" fillId="0" borderId="0" xfId="1" applyFont="1" applyBorder="1"/>
    <xf numFmtId="9" fontId="0" fillId="0" borderId="1" xfId="1" applyFont="1" applyBorder="1"/>
    <xf numFmtId="0" fontId="0" fillId="0" borderId="14" xfId="0" applyBorder="1"/>
    <xf numFmtId="0" fontId="0" fillId="0" borderId="15" xfId="0" applyBorder="1"/>
    <xf numFmtId="0" fontId="4" fillId="0" borderId="1" xfId="0" applyFont="1" applyBorder="1"/>
    <xf numFmtId="0" fontId="7" fillId="0" borderId="0" xfId="0" applyFont="1"/>
    <xf numFmtId="0" fontId="6" fillId="0" borderId="0" xfId="0" applyFont="1"/>
    <xf numFmtId="0" fontId="0" fillId="0" borderId="1" xfId="0" applyBorder="1" applyAlignment="1">
      <alignment horizontal="center"/>
    </xf>
    <xf numFmtId="0" fontId="0" fillId="0" borderId="16" xfId="0" applyBorder="1"/>
    <xf numFmtId="0" fontId="1" fillId="0" borderId="0" xfId="0" applyFont="1"/>
    <xf numFmtId="0" fontId="0" fillId="0" borderId="0" xfId="1" applyNumberFormat="1" applyFont="1"/>
    <xf numFmtId="0" fontId="3" fillId="0" borderId="0" xfId="1" applyNumberFormat="1" applyFont="1"/>
    <xf numFmtId="9" fontId="0" fillId="0" borderId="0" xfId="0" applyNumberFormat="1"/>
    <xf numFmtId="0" fontId="1" fillId="0" borderId="15" xfId="0" applyFont="1" applyBorder="1"/>
    <xf numFmtId="0" fontId="4" fillId="0" borderId="15" xfId="1" applyNumberFormat="1" applyFont="1" applyBorder="1"/>
    <xf numFmtId="9" fontId="4" fillId="0" borderId="15" xfId="1" applyFont="1" applyBorder="1"/>
    <xf numFmtId="9" fontId="4" fillId="0" borderId="16" xfId="1" applyFont="1" applyBorder="1"/>
    <xf numFmtId="0" fontId="0" fillId="0" borderId="17" xfId="0" applyBorder="1"/>
    <xf numFmtId="0" fontId="0" fillId="0" borderId="18" xfId="0" applyBorder="1"/>
    <xf numFmtId="0" fontId="0" fillId="0" borderId="1" xfId="1" applyNumberFormat="1" applyFont="1" applyBorder="1"/>
    <xf numFmtId="9" fontId="0" fillId="0" borderId="2" xfId="1" applyFont="1" applyBorder="1"/>
    <xf numFmtId="0" fontId="0" fillId="0" borderId="4" xfId="0" applyBorder="1"/>
    <xf numFmtId="9" fontId="0" fillId="0" borderId="14" xfId="1" applyFont="1" applyBorder="1"/>
    <xf numFmtId="0" fontId="0" fillId="0" borderId="0" xfId="0" applyAlignment="1">
      <alignment wrapText="1"/>
    </xf>
    <xf numFmtId="0" fontId="12" fillId="0" borderId="0" xfId="0" applyFont="1" applyAlignment="1">
      <alignment horizontal="right"/>
    </xf>
    <xf numFmtId="9" fontId="0" fillId="0" borderId="19" xfId="0" applyNumberFormat="1" applyBorder="1" applyAlignment="1">
      <alignment wrapText="1"/>
    </xf>
    <xf numFmtId="0" fontId="0" fillId="0" borderId="20" xfId="0" applyBorder="1"/>
    <xf numFmtId="0" fontId="0" fillId="0" borderId="19" xfId="0" applyBorder="1"/>
    <xf numFmtId="0" fontId="0" fillId="0" borderId="0" xfId="0" applyAlignment="1">
      <alignment horizontal="right"/>
    </xf>
    <xf numFmtId="9" fontId="0" fillId="0" borderId="19" xfId="1" applyFont="1" applyBorder="1"/>
    <xf numFmtId="0" fontId="6" fillId="0" borderId="0" xfId="0" applyFont="1" applyAlignment="1">
      <alignment horizontal="right" wrapText="1"/>
    </xf>
    <xf numFmtId="9" fontId="1" fillId="0" borderId="0" xfId="1" applyFont="1" applyBorder="1"/>
    <xf numFmtId="0" fontId="0" fillId="0" borderId="21" xfId="0" applyBorder="1" applyAlignment="1">
      <alignment wrapText="1"/>
    </xf>
    <xf numFmtId="0" fontId="0" fillId="0" borderId="22" xfId="0" applyBorder="1"/>
    <xf numFmtId="0" fontId="0" fillId="0" borderId="23" xfId="0" applyBorder="1"/>
    <xf numFmtId="0" fontId="14" fillId="0" borderId="0" xfId="0" applyFont="1" applyAlignment="1">
      <alignment horizontal="right"/>
    </xf>
    <xf numFmtId="0" fontId="0" fillId="0" borderId="0" xfId="0" applyAlignment="1">
      <alignment horizontal="left"/>
    </xf>
    <xf numFmtId="0" fontId="0" fillId="0" borderId="0" xfId="0" applyAlignment="1">
      <alignment horizontal="left" wrapText="1"/>
    </xf>
    <xf numFmtId="0" fontId="0" fillId="0" borderId="0" xfId="1" applyNumberFormat="1" applyFont="1" applyFill="1" applyBorder="1" applyAlignment="1">
      <alignment horizontal="left"/>
    </xf>
    <xf numFmtId="0" fontId="15" fillId="0" borderId="0" xfId="0" applyFont="1"/>
    <xf numFmtId="9" fontId="15" fillId="0" borderId="0" xfId="1" applyFont="1"/>
    <xf numFmtId="9" fontId="15" fillId="0" borderId="0" xfId="0" applyNumberFormat="1" applyFont="1"/>
    <xf numFmtId="0" fontId="16" fillId="0" borderId="0" xfId="0" applyFont="1"/>
    <xf numFmtId="9" fontId="0" fillId="0" borderId="18" xfId="1" applyFont="1" applyBorder="1"/>
    <xf numFmtId="0" fontId="0" fillId="0" borderId="7" xfId="0" applyBorder="1"/>
    <xf numFmtId="9" fontId="0" fillId="0" borderId="8" xfId="1" applyFont="1" applyBorder="1"/>
    <xf numFmtId="0" fontId="0" fillId="0" borderId="25" xfId="0" applyBorder="1"/>
    <xf numFmtId="0" fontId="11" fillId="0" borderId="0" xfId="0" applyFont="1" applyAlignment="1">
      <alignment vertical="top"/>
    </xf>
    <xf numFmtId="0" fontId="3" fillId="2" borderId="0" xfId="0" applyFont="1" applyFill="1"/>
    <xf numFmtId="0" fontId="0" fillId="0" borderId="26" xfId="0" applyBorder="1"/>
    <xf numFmtId="49" fontId="18" fillId="0" borderId="12" xfId="0" applyNumberFormat="1" applyFont="1" applyBorder="1" applyAlignment="1">
      <alignment horizontal="left"/>
    </xf>
    <xf numFmtId="49" fontId="18" fillId="0" borderId="13" xfId="0" applyNumberFormat="1" applyFont="1" applyBorder="1" applyAlignment="1">
      <alignment horizontal="left"/>
    </xf>
    <xf numFmtId="0" fontId="6" fillId="0" borderId="0" xfId="0" applyFont="1" applyAlignment="1">
      <alignment horizontal="right"/>
    </xf>
    <xf numFmtId="0" fontId="20" fillId="0" borderId="0" xfId="0" applyFont="1" applyAlignment="1">
      <alignment horizontal="right" wrapText="1"/>
    </xf>
    <xf numFmtId="0" fontId="17" fillId="0" borderId="0" xfId="0" applyFont="1" applyAlignment="1">
      <alignment horizontal="left" wrapText="1"/>
    </xf>
    <xf numFmtId="0" fontId="5" fillId="0" borderId="0" xfId="0" applyFont="1"/>
    <xf numFmtId="0" fontId="0" fillId="0" borderId="0" xfId="0" applyAlignment="1">
      <alignment horizontal="left" vertical="top" wrapText="1"/>
    </xf>
    <xf numFmtId="0" fontId="0" fillId="0" borderId="4" xfId="1" applyNumberFormat="1" applyFont="1" applyBorder="1"/>
    <xf numFmtId="9" fontId="0" fillId="0" borderId="5" xfId="1" applyFont="1" applyBorder="1"/>
    <xf numFmtId="0" fontId="0" fillId="0" borderId="9" xfId="0" applyBorder="1"/>
    <xf numFmtId="0" fontId="0" fillId="0" borderId="17" xfId="1" applyNumberFormat="1" applyFont="1" applyFill="1" applyBorder="1"/>
    <xf numFmtId="0" fontId="23" fillId="0" borderId="9" xfId="0" applyFont="1" applyBorder="1" applyAlignment="1">
      <alignment horizontal="center"/>
    </xf>
    <xf numFmtId="0" fontId="23" fillId="0" borderId="2" xfId="0" applyFont="1" applyBorder="1" applyAlignment="1">
      <alignment horizontal="center"/>
    </xf>
    <xf numFmtId="0" fontId="24" fillId="0" borderId="4" xfId="0" applyFont="1" applyBorder="1" applyAlignment="1">
      <alignment horizontal="center"/>
    </xf>
    <xf numFmtId="0" fontId="26" fillId="0" borderId="9" xfId="0" applyFont="1" applyBorder="1" applyAlignment="1">
      <alignment horizontal="center"/>
    </xf>
    <xf numFmtId="0" fontId="26" fillId="0" borderId="17" xfId="0" applyFont="1" applyBorder="1" applyAlignment="1">
      <alignment horizontal="center"/>
    </xf>
    <xf numFmtId="0" fontId="26" fillId="0" borderId="28" xfId="0" applyFont="1" applyBorder="1" applyAlignment="1">
      <alignment horizontal="center"/>
    </xf>
    <xf numFmtId="0" fontId="25" fillId="0" borderId="0" xfId="2"/>
    <xf numFmtId="0" fontId="20" fillId="0" borderId="0" xfId="0" applyFont="1"/>
    <xf numFmtId="0" fontId="1" fillId="0" borderId="0" xfId="0" applyFont="1" applyAlignment="1">
      <alignment horizontal="right"/>
    </xf>
    <xf numFmtId="0" fontId="18" fillId="0" borderId="13" xfId="0" applyFont="1" applyBorder="1" applyAlignment="1">
      <alignment horizontal="left"/>
    </xf>
    <xf numFmtId="0" fontId="18" fillId="0" borderId="12" xfId="0" applyFont="1" applyBorder="1" applyAlignment="1">
      <alignment horizontal="left"/>
    </xf>
    <xf numFmtId="9" fontId="0" fillId="3" borderId="1" xfId="1" applyFont="1" applyFill="1" applyBorder="1"/>
    <xf numFmtId="9" fontId="0" fillId="3" borderId="6" xfId="1" applyFont="1" applyFill="1" applyBorder="1"/>
    <xf numFmtId="9" fontId="0" fillId="3" borderId="6" xfId="0" applyNumberFormat="1" applyFill="1" applyBorder="1"/>
    <xf numFmtId="0" fontId="0" fillId="3" borderId="1" xfId="0" applyFill="1" applyBorder="1"/>
    <xf numFmtId="9" fontId="0" fillId="3" borderId="27" xfId="1" applyFont="1" applyFill="1" applyBorder="1"/>
    <xf numFmtId="0" fontId="0" fillId="3" borderId="10" xfId="0" applyFill="1" applyBorder="1"/>
    <xf numFmtId="0" fontId="0" fillId="3" borderId="8" xfId="0" applyFill="1" applyBorder="1"/>
    <xf numFmtId="0" fontId="0" fillId="3" borderId="5" xfId="0" applyFill="1" applyBorder="1"/>
    <xf numFmtId="0" fontId="0" fillId="3" borderId="3" xfId="0" applyFill="1" applyBorder="1"/>
    <xf numFmtId="0" fontId="19" fillId="0" borderId="12" xfId="0" applyFont="1" applyBorder="1" applyAlignment="1">
      <alignment horizontal="center"/>
    </xf>
    <xf numFmtId="0" fontId="19" fillId="0" borderId="13" xfId="0" applyFont="1" applyBorder="1" applyAlignment="1">
      <alignment horizontal="center"/>
    </xf>
    <xf numFmtId="0" fontId="11" fillId="0" borderId="0" xfId="0" applyFont="1" applyAlignment="1">
      <alignment horizontal="right"/>
    </xf>
    <xf numFmtId="0" fontId="11" fillId="0" borderId="11" xfId="0" applyFont="1" applyBorder="1" applyAlignment="1">
      <alignment horizontal="right"/>
    </xf>
    <xf numFmtId="0" fontId="0" fillId="0" borderId="12" xfId="0" applyBorder="1" applyAlignment="1">
      <alignment horizontal="center"/>
    </xf>
    <xf numFmtId="0" fontId="0" fillId="0" borderId="13" xfId="0" applyBorder="1" applyAlignment="1">
      <alignment horizontal="center"/>
    </xf>
    <xf numFmtId="0" fontId="0" fillId="0" borderId="29" xfId="0" applyBorder="1" applyAlignment="1">
      <alignment horizontal="center"/>
    </xf>
    <xf numFmtId="0" fontId="13" fillId="0" borderId="24" xfId="0" applyFont="1" applyBorder="1" applyAlignment="1">
      <alignment horizontal="left"/>
    </xf>
    <xf numFmtId="0" fontId="13" fillId="0" borderId="0" xfId="0" applyFont="1" applyAlignment="1">
      <alignment horizontal="left"/>
    </xf>
    <xf numFmtId="0" fontId="17" fillId="0" borderId="0" xfId="0" applyFont="1" applyAlignment="1">
      <alignment horizontal="left" wrapText="1"/>
    </xf>
    <xf numFmtId="0" fontId="0" fillId="0" borderId="0" xfId="0" applyAlignment="1">
      <alignment horizontal="center" wrapText="1"/>
    </xf>
  </cellXfs>
  <cellStyles count="3">
    <cellStyle name="Link" xfId="2" builtinId="8"/>
    <cellStyle name="Normal" xfId="0" builtinId="0"/>
    <cellStyle name="Pro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8.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13.xml.rels><?xml version="1.0" encoding="UTF-8" standalone="yes"?>
<Relationships xmlns="http://schemas.openxmlformats.org/package/2006/relationships"><Relationship Id="rId1" Type="http://schemas.openxmlformats.org/officeDocument/2006/relationships/chartUserShapes" Target="../drawings/drawing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a-D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sz="1200"/>
              <a:t>Prikdiagram</a:t>
            </a:r>
          </a:p>
        </c:rich>
      </c:tx>
      <c:overlay val="1"/>
    </c:title>
    <c:autoTitleDeleted val="0"/>
    <c:plotArea>
      <c:layout/>
      <c:scatterChart>
        <c:scatterStyle val="lineMarker"/>
        <c:varyColors val="0"/>
        <c:ser>
          <c:idx val="0"/>
          <c:order val="0"/>
          <c:spPr>
            <a:ln w="28575">
              <a:noFill/>
            </a:ln>
          </c:spPr>
          <c:marker>
            <c:symbol val="circle"/>
            <c:size val="5"/>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marker>
          <c:xVal>
            <c:numRef>
              <c:f>Data!$J$4:$J$5</c:f>
              <c:numCache>
                <c:formatCode>General</c:formatCode>
                <c:ptCount val="2"/>
                <c:pt idx="1">
                  <c:v>1</c:v>
                </c:pt>
              </c:numCache>
            </c:numRef>
          </c:xVal>
          <c:yVal>
            <c:numRef>
              <c:f>Data!$K$4:$K$5</c:f>
              <c:numCache>
                <c:formatCode>General</c:formatCode>
                <c:ptCount val="2"/>
                <c:pt idx="1">
                  <c:v>1</c:v>
                </c:pt>
              </c:numCache>
            </c:numRef>
          </c:yVal>
          <c:smooth val="0"/>
          <c:extLst>
            <c:ext xmlns:c16="http://schemas.microsoft.com/office/drawing/2014/chart" uri="{C3380CC4-5D6E-409C-BE32-E72D297353CC}">
              <c16:uniqueId val="{00000000-DD1C-44F3-B0F4-FB2D91D1FD26}"/>
            </c:ext>
          </c:extLst>
        </c:ser>
        <c:dLbls>
          <c:showLegendKey val="0"/>
          <c:showVal val="0"/>
          <c:showCatName val="0"/>
          <c:showSerName val="0"/>
          <c:showPercent val="0"/>
          <c:showBubbleSize val="0"/>
        </c:dLbls>
        <c:axId val="494298120"/>
        <c:axId val="494306352"/>
      </c:scatterChart>
      <c:valAx>
        <c:axId val="494298120"/>
        <c:scaling>
          <c:orientation val="minMax"/>
        </c:scaling>
        <c:delete val="0"/>
        <c:axPos val="b"/>
        <c:numFmt formatCode="General" sourceLinked="1"/>
        <c:majorTickMark val="out"/>
        <c:minorTickMark val="none"/>
        <c:tickLblPos val="nextTo"/>
        <c:crossAx val="494306352"/>
        <c:crosses val="autoZero"/>
        <c:crossBetween val="midCat"/>
      </c:valAx>
      <c:valAx>
        <c:axId val="494306352"/>
        <c:scaling>
          <c:orientation val="minMax"/>
          <c:max val="12"/>
          <c:min val="0"/>
        </c:scaling>
        <c:delete val="1"/>
        <c:axPos val="l"/>
        <c:numFmt formatCode="General" sourceLinked="1"/>
        <c:majorTickMark val="out"/>
        <c:minorTickMark val="none"/>
        <c:tickLblPos val="nextTo"/>
        <c:crossAx val="494298120"/>
        <c:crosses val="autoZero"/>
        <c:crossBetween val="midCat"/>
      </c:valAx>
    </c:plotArea>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a-D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a:t>Histogram</a:t>
            </a:r>
          </a:p>
        </c:rich>
      </c:tx>
      <c:layout>
        <c:manualLayout>
          <c:xMode val="edge"/>
          <c:yMode val="edge"/>
          <c:x val="0.43674705756120108"/>
          <c:y val="9.8405141812251545E-3"/>
        </c:manualLayout>
      </c:layout>
      <c:overlay val="0"/>
    </c:title>
    <c:autoTitleDeleted val="0"/>
    <c:plotArea>
      <c:layout>
        <c:manualLayout>
          <c:layoutTarget val="inner"/>
          <c:xMode val="edge"/>
          <c:yMode val="edge"/>
          <c:x val="5.0692736441652661E-2"/>
          <c:y val="0.13882352941176473"/>
          <c:w val="0.89861452711669465"/>
          <c:h val="0.68467500385981162"/>
        </c:manualLayout>
      </c:layout>
      <c:scatterChart>
        <c:scatterStyle val="lineMarker"/>
        <c:varyColors val="0"/>
        <c:ser>
          <c:idx val="0"/>
          <c:order val="0"/>
          <c:spPr>
            <a:ln w="25400">
              <a:solidFill>
                <a:srgbClr val="000000"/>
              </a:solidFill>
              <a:prstDash val="solid"/>
            </a:ln>
            <a:effectLst/>
          </c:spPr>
          <c:marker>
            <c:symbol val="none"/>
          </c:marker>
          <c:errBars>
            <c:errDir val="y"/>
            <c:errBarType val="minus"/>
            <c:errValType val="percentage"/>
            <c:noEndCap val="1"/>
            <c:val val="100"/>
            <c:spPr>
              <a:ln w="25400">
                <a:solidFill>
                  <a:srgbClr val="000000"/>
                </a:solidFill>
                <a:prstDash val="solid"/>
              </a:ln>
            </c:spPr>
          </c:errBars>
          <c:xVal>
            <c:numRef>
              <c:f>Data!$L$4:$L$31</c:f>
              <c:numCache>
                <c:formatCode>General</c:formatCode>
                <c:ptCount val="2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numCache>
            </c:numRef>
          </c:xVal>
          <c:yVal>
            <c:numRef>
              <c:f>Data!$M$4:$M$31</c:f>
              <c:numCache>
                <c:formatCode>General</c:formatCode>
                <c:ptCount val="2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numCache>
            </c:numRef>
          </c:yVal>
          <c:smooth val="0"/>
          <c:extLst>
            <c:ext xmlns:c16="http://schemas.microsoft.com/office/drawing/2014/chart" uri="{C3380CC4-5D6E-409C-BE32-E72D297353CC}">
              <c16:uniqueId val="{00000000-7985-47B6-8389-6A1616611FE5}"/>
            </c:ext>
          </c:extLst>
        </c:ser>
        <c:dLbls>
          <c:showLegendKey val="0"/>
          <c:showVal val="0"/>
          <c:showCatName val="0"/>
          <c:showSerName val="0"/>
          <c:showPercent val="0"/>
          <c:showBubbleSize val="0"/>
        </c:dLbls>
        <c:axId val="494307528"/>
        <c:axId val="494299688"/>
      </c:scatterChart>
      <c:valAx>
        <c:axId val="494307528"/>
        <c:scaling>
          <c:orientation val="minMax"/>
          <c:max val="8"/>
          <c:min val="1"/>
        </c:scaling>
        <c:delete val="0"/>
        <c:axPos val="b"/>
        <c:majorGridlines/>
        <c:title>
          <c:tx>
            <c:rich>
              <a:bodyPr/>
              <a:lstStyle/>
              <a:p>
                <a:pPr>
                  <a:defRPr/>
                </a:pPr>
                <a:r>
                  <a:rPr lang="en-US"/>
                  <a:t>Observationer</a:t>
                </a:r>
              </a:p>
            </c:rich>
          </c:tx>
          <c:layout>
            <c:manualLayout>
              <c:xMode val="edge"/>
              <c:yMode val="edge"/>
              <c:x val="0.38459730455041435"/>
              <c:y val="0.91600904558210505"/>
            </c:manualLayout>
          </c:layout>
          <c:overlay val="0"/>
        </c:title>
        <c:numFmt formatCode="General" sourceLinked="1"/>
        <c:majorTickMark val="out"/>
        <c:minorTickMark val="in"/>
        <c:tickLblPos val="nextTo"/>
        <c:crossAx val="494299688"/>
        <c:crosses val="autoZero"/>
        <c:crossBetween val="midCat"/>
        <c:majorUnit val="0.5"/>
      </c:valAx>
      <c:valAx>
        <c:axId val="494299688"/>
        <c:scaling>
          <c:orientation val="minMax"/>
        </c:scaling>
        <c:delete val="0"/>
        <c:axPos val="l"/>
        <c:majorGridlines>
          <c:spPr>
            <a:ln w="3175">
              <a:solidFill>
                <a:srgbClr val="969696"/>
              </a:solidFill>
              <a:prstDash val="solid"/>
            </a:ln>
          </c:spPr>
        </c:majorGridlines>
        <c:numFmt formatCode="General" sourceLinked="1"/>
        <c:majorTickMark val="none"/>
        <c:minorTickMark val="none"/>
        <c:tickLblPos val="none"/>
        <c:crossAx val="494307528"/>
        <c:crosses val="autoZero"/>
        <c:crossBetween val="midCat"/>
        <c:majorUnit val="1.52"/>
        <c:minorUnit val="0.152"/>
      </c:valAx>
      <c:spPr>
        <a:solidFill>
          <a:srgbClr val="FFFFFF"/>
        </a:solidFill>
        <a:ln w="12700">
          <a:solidFill>
            <a:srgbClr val="808080"/>
          </a:solidFill>
          <a:prstDash val="solid"/>
        </a:ln>
      </c:spPr>
    </c:plotArea>
    <c:plotVisOnly val="1"/>
    <c:dispBlanksAs val="gap"/>
    <c:showDLblsOverMax val="0"/>
  </c:chart>
  <c:printSettings>
    <c:headerFooter/>
    <c:pageMargins b="0.75" l="0.7" r="0.7" t="0.75" header="0.3" footer="0.3"/>
    <c:pageSetup/>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a-D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a:t>Trappediagram</a:t>
            </a:r>
          </a:p>
        </c:rich>
      </c:tx>
      <c:overlay val="1"/>
    </c:title>
    <c:autoTitleDeleted val="0"/>
    <c:plotArea>
      <c:layout/>
      <c:scatterChart>
        <c:scatterStyle val="lineMarker"/>
        <c:varyColors val="0"/>
        <c:ser>
          <c:idx val="0"/>
          <c:order val="0"/>
          <c:spPr>
            <a:ln w="19050">
              <a:solidFill>
                <a:srgbClr val="000000"/>
              </a:solidFill>
              <a:prstDash val="solid"/>
            </a:ln>
          </c:spPr>
          <c:marker>
            <c:symbol val="none"/>
          </c:marker>
          <c:xVal>
            <c:numRef>
              <c:f>Ugrup!$I$1:$I$12</c:f>
              <c:numCache>
                <c:formatCode>General</c:formatCode>
                <c:ptCount val="12"/>
                <c:pt idx="0">
                  <c:v>-1</c:v>
                </c:pt>
                <c:pt idx="1">
                  <c:v>3</c:v>
                </c:pt>
                <c:pt idx="2">
                  <c:v>3</c:v>
                </c:pt>
                <c:pt idx="3">
                  <c:v>7</c:v>
                </c:pt>
                <c:pt idx="4">
                  <c:v>7</c:v>
                </c:pt>
                <c:pt idx="5">
                  <c:v>11</c:v>
                </c:pt>
                <c:pt idx="6">
                  <c:v>11</c:v>
                </c:pt>
                <c:pt idx="7">
                  <c:v>15</c:v>
                </c:pt>
                <c:pt idx="8">
                  <c:v>15</c:v>
                </c:pt>
                <c:pt idx="9">
                  <c:v>19</c:v>
                </c:pt>
                <c:pt idx="10">
                  <c:v>19</c:v>
                </c:pt>
                <c:pt idx="11">
                  <c:v>22</c:v>
                </c:pt>
              </c:numCache>
            </c:numRef>
          </c:xVal>
          <c:yVal>
            <c:numRef>
              <c:f>Ugrup!$J$1:$J$12</c:f>
              <c:numCache>
                <c:formatCode>0%</c:formatCode>
                <c:ptCount val="12"/>
                <c:pt idx="0">
                  <c:v>0</c:v>
                </c:pt>
                <c:pt idx="1">
                  <c:v>0</c:v>
                </c:pt>
                <c:pt idx="2">
                  <c:v>6.5217391304347824E-2</c:v>
                </c:pt>
                <c:pt idx="3">
                  <c:v>6.5217391304347824E-2</c:v>
                </c:pt>
                <c:pt idx="4">
                  <c:v>0.15217391304347827</c:v>
                </c:pt>
                <c:pt idx="5">
                  <c:v>0.15217391304347827</c:v>
                </c:pt>
                <c:pt idx="6">
                  <c:v>0.39130434782608697</c:v>
                </c:pt>
                <c:pt idx="7">
                  <c:v>0.39130434782608697</c:v>
                </c:pt>
                <c:pt idx="8">
                  <c:v>0.67391304347826086</c:v>
                </c:pt>
                <c:pt idx="9">
                  <c:v>0.67391304347826086</c:v>
                </c:pt>
                <c:pt idx="10">
                  <c:v>1</c:v>
                </c:pt>
                <c:pt idx="11">
                  <c:v>1</c:v>
                </c:pt>
              </c:numCache>
            </c:numRef>
          </c:yVal>
          <c:smooth val="0"/>
          <c:extLst>
            <c:ext xmlns:c16="http://schemas.microsoft.com/office/drawing/2014/chart" uri="{C3380CC4-5D6E-409C-BE32-E72D297353CC}">
              <c16:uniqueId val="{00000000-5A24-4F14-B67E-1E7E8BFB0F48}"/>
            </c:ext>
          </c:extLst>
        </c:ser>
        <c:ser>
          <c:idx val="1"/>
          <c:order val="1"/>
          <c:tx>
            <c:v>NedreKvartil</c:v>
          </c:tx>
          <c:spPr>
            <a:ln w="19050">
              <a:solidFill>
                <a:srgbClr val="FF0000"/>
              </a:solidFill>
              <a:prstDash val="sysDash"/>
            </a:ln>
          </c:spPr>
          <c:marker>
            <c:symbol val="none"/>
          </c:marker>
          <c:xVal>
            <c:numRef>
              <c:f>Ugrup!$K$1:$K$3</c:f>
              <c:numCache>
                <c:formatCode>General</c:formatCode>
                <c:ptCount val="3"/>
                <c:pt idx="0">
                  <c:v>11</c:v>
                </c:pt>
                <c:pt idx="1">
                  <c:v>11</c:v>
                </c:pt>
                <c:pt idx="2">
                  <c:v>-1</c:v>
                </c:pt>
              </c:numCache>
            </c:numRef>
          </c:xVal>
          <c:yVal>
            <c:numRef>
              <c:f>Ugrup!$L$1:$L$3</c:f>
              <c:numCache>
                <c:formatCode>General</c:formatCode>
                <c:ptCount val="3"/>
                <c:pt idx="0">
                  <c:v>0</c:v>
                </c:pt>
                <c:pt idx="1">
                  <c:v>0.25</c:v>
                </c:pt>
                <c:pt idx="2">
                  <c:v>0.25</c:v>
                </c:pt>
              </c:numCache>
            </c:numRef>
          </c:yVal>
          <c:smooth val="0"/>
          <c:extLst>
            <c:ext xmlns:c16="http://schemas.microsoft.com/office/drawing/2014/chart" uri="{C3380CC4-5D6E-409C-BE32-E72D297353CC}">
              <c16:uniqueId val="{00000001-5A24-4F14-B67E-1E7E8BFB0F48}"/>
            </c:ext>
          </c:extLst>
        </c:ser>
        <c:ser>
          <c:idx val="2"/>
          <c:order val="2"/>
          <c:tx>
            <c:v>Median</c:v>
          </c:tx>
          <c:spPr>
            <a:ln w="19050">
              <a:solidFill>
                <a:srgbClr val="FF0000"/>
              </a:solidFill>
              <a:prstDash val="sysDash"/>
            </a:ln>
          </c:spPr>
          <c:marker>
            <c:symbol val="none"/>
          </c:marker>
          <c:xVal>
            <c:numRef>
              <c:f>Ugrup!$K$4:$K$6</c:f>
              <c:numCache>
                <c:formatCode>General</c:formatCode>
                <c:ptCount val="3"/>
                <c:pt idx="0">
                  <c:v>15</c:v>
                </c:pt>
                <c:pt idx="1">
                  <c:v>15</c:v>
                </c:pt>
                <c:pt idx="2">
                  <c:v>-1</c:v>
                </c:pt>
              </c:numCache>
            </c:numRef>
          </c:xVal>
          <c:yVal>
            <c:numRef>
              <c:f>Ugrup!$L$4:$L$6</c:f>
              <c:numCache>
                <c:formatCode>General</c:formatCode>
                <c:ptCount val="3"/>
                <c:pt idx="0">
                  <c:v>0</c:v>
                </c:pt>
                <c:pt idx="1">
                  <c:v>0.5</c:v>
                </c:pt>
                <c:pt idx="2">
                  <c:v>0.5</c:v>
                </c:pt>
              </c:numCache>
            </c:numRef>
          </c:yVal>
          <c:smooth val="0"/>
          <c:extLst>
            <c:ext xmlns:c16="http://schemas.microsoft.com/office/drawing/2014/chart" uri="{C3380CC4-5D6E-409C-BE32-E72D297353CC}">
              <c16:uniqueId val="{00000002-5A24-4F14-B67E-1E7E8BFB0F48}"/>
            </c:ext>
          </c:extLst>
        </c:ser>
        <c:ser>
          <c:idx val="3"/>
          <c:order val="3"/>
          <c:tx>
            <c:v>ØvreKvartil</c:v>
          </c:tx>
          <c:spPr>
            <a:ln w="19050">
              <a:solidFill>
                <a:srgbClr val="FF0000"/>
              </a:solidFill>
              <a:prstDash val="sysDash"/>
            </a:ln>
          </c:spPr>
          <c:marker>
            <c:symbol val="none"/>
          </c:marker>
          <c:xVal>
            <c:numRef>
              <c:f>Ugrup!$K$7:$K$9</c:f>
              <c:numCache>
                <c:formatCode>General</c:formatCode>
                <c:ptCount val="3"/>
                <c:pt idx="0">
                  <c:v>19</c:v>
                </c:pt>
                <c:pt idx="1">
                  <c:v>19</c:v>
                </c:pt>
                <c:pt idx="2">
                  <c:v>-1</c:v>
                </c:pt>
              </c:numCache>
            </c:numRef>
          </c:xVal>
          <c:yVal>
            <c:numRef>
              <c:f>Ugrup!$L$7:$L$9</c:f>
              <c:numCache>
                <c:formatCode>General</c:formatCode>
                <c:ptCount val="3"/>
                <c:pt idx="0">
                  <c:v>0</c:v>
                </c:pt>
                <c:pt idx="1">
                  <c:v>0.75</c:v>
                </c:pt>
                <c:pt idx="2">
                  <c:v>0.75</c:v>
                </c:pt>
              </c:numCache>
            </c:numRef>
          </c:yVal>
          <c:smooth val="0"/>
          <c:extLst>
            <c:ext xmlns:c16="http://schemas.microsoft.com/office/drawing/2014/chart" uri="{C3380CC4-5D6E-409C-BE32-E72D297353CC}">
              <c16:uniqueId val="{00000003-5A24-4F14-B67E-1E7E8BFB0F48}"/>
            </c:ext>
          </c:extLst>
        </c:ser>
        <c:ser>
          <c:idx val="4"/>
          <c:order val="4"/>
          <c:tx>
            <c:v>Fraktil1</c:v>
          </c:tx>
          <c:spPr>
            <a:ln w="19050">
              <a:prstDash val="sysDash"/>
            </a:ln>
          </c:spPr>
          <c:marker>
            <c:symbol val="none"/>
          </c:marker>
          <c:xVal>
            <c:numRef>
              <c:f>Ugrup!$K$10:$K$12</c:f>
              <c:numCache>
                <c:formatCode>0%</c:formatCode>
                <c:ptCount val="3"/>
                <c:pt idx="0">
                  <c:v>0</c:v>
                </c:pt>
                <c:pt idx="1">
                  <c:v>0</c:v>
                </c:pt>
                <c:pt idx="2" formatCode="General">
                  <c:v>-1</c:v>
                </c:pt>
              </c:numCache>
            </c:numRef>
          </c:xVal>
          <c:yVal>
            <c:numRef>
              <c:f>Ugrup!$L$10:$L$12</c:f>
              <c:numCache>
                <c:formatCode>General</c:formatCode>
                <c:ptCount val="3"/>
                <c:pt idx="0">
                  <c:v>0</c:v>
                </c:pt>
                <c:pt idx="1">
                  <c:v>0</c:v>
                </c:pt>
                <c:pt idx="2">
                  <c:v>0</c:v>
                </c:pt>
              </c:numCache>
            </c:numRef>
          </c:yVal>
          <c:smooth val="0"/>
          <c:extLst>
            <c:ext xmlns:c16="http://schemas.microsoft.com/office/drawing/2014/chart" uri="{C3380CC4-5D6E-409C-BE32-E72D297353CC}">
              <c16:uniqueId val="{00000004-5A24-4F14-B67E-1E7E8BFB0F48}"/>
            </c:ext>
          </c:extLst>
        </c:ser>
        <c:ser>
          <c:idx val="5"/>
          <c:order val="5"/>
          <c:tx>
            <c:v>Fraktil2</c:v>
          </c:tx>
          <c:spPr>
            <a:ln w="19050">
              <a:solidFill>
                <a:srgbClr val="00B050"/>
              </a:solidFill>
              <a:prstDash val="sysDash"/>
            </a:ln>
          </c:spPr>
          <c:marker>
            <c:symbol val="none"/>
          </c:marker>
          <c:xVal>
            <c:numRef>
              <c:f>Ugrup!$K$13:$K$15</c:f>
              <c:numCache>
                <c:formatCode>0%</c:formatCode>
                <c:ptCount val="3"/>
                <c:pt idx="0">
                  <c:v>0</c:v>
                </c:pt>
                <c:pt idx="1">
                  <c:v>0</c:v>
                </c:pt>
                <c:pt idx="2" formatCode="General">
                  <c:v>-1</c:v>
                </c:pt>
              </c:numCache>
            </c:numRef>
          </c:xVal>
          <c:yVal>
            <c:numRef>
              <c:f>Ugrup!$L$13:$L$15</c:f>
              <c:numCache>
                <c:formatCode>0%</c:formatCode>
                <c:ptCount val="3"/>
                <c:pt idx="0" formatCode="General">
                  <c:v>0</c:v>
                </c:pt>
                <c:pt idx="1">
                  <c:v>0</c:v>
                </c:pt>
                <c:pt idx="2">
                  <c:v>0</c:v>
                </c:pt>
              </c:numCache>
            </c:numRef>
          </c:yVal>
          <c:smooth val="0"/>
          <c:extLst>
            <c:ext xmlns:c16="http://schemas.microsoft.com/office/drawing/2014/chart" uri="{C3380CC4-5D6E-409C-BE32-E72D297353CC}">
              <c16:uniqueId val="{00000005-5A24-4F14-B67E-1E7E8BFB0F48}"/>
            </c:ext>
          </c:extLst>
        </c:ser>
        <c:dLbls>
          <c:showLegendKey val="0"/>
          <c:showVal val="0"/>
          <c:showCatName val="0"/>
          <c:showSerName val="0"/>
          <c:showPercent val="0"/>
          <c:showBubbleSize val="0"/>
        </c:dLbls>
        <c:axId val="494310272"/>
        <c:axId val="494317328"/>
      </c:scatterChart>
      <c:valAx>
        <c:axId val="494310272"/>
        <c:scaling>
          <c:orientation val="minMax"/>
          <c:max val="22"/>
          <c:min val="-1"/>
        </c:scaling>
        <c:delete val="0"/>
        <c:axPos val="b"/>
        <c:majorGridlines/>
        <c:numFmt formatCode="General" sourceLinked="1"/>
        <c:majorTickMark val="out"/>
        <c:minorTickMark val="none"/>
        <c:tickLblPos val="nextTo"/>
        <c:crossAx val="494317328"/>
        <c:crossesAt val="0"/>
        <c:crossBetween val="midCat"/>
      </c:valAx>
      <c:valAx>
        <c:axId val="494317328"/>
        <c:scaling>
          <c:orientation val="minMax"/>
          <c:max val="1"/>
          <c:min val="0"/>
        </c:scaling>
        <c:delete val="0"/>
        <c:axPos val="l"/>
        <c:majorGridlines/>
        <c:minorGridlines/>
        <c:numFmt formatCode="0%" sourceLinked="1"/>
        <c:majorTickMark val="out"/>
        <c:minorTickMark val="in"/>
        <c:tickLblPos val="nextTo"/>
        <c:crossAx val="494310272"/>
        <c:crosses val="autoZero"/>
        <c:crossBetween val="midCat"/>
        <c:majorUnit val="0.25"/>
        <c:minorUnit val="0.05"/>
      </c:valAx>
    </c:plotArea>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a-D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sz="1200"/>
              <a:t>Prikdiagram</a:t>
            </a:r>
          </a:p>
        </c:rich>
      </c:tx>
      <c:overlay val="1"/>
    </c:title>
    <c:autoTitleDeleted val="0"/>
    <c:plotArea>
      <c:layout/>
      <c:scatterChart>
        <c:scatterStyle val="lineMarker"/>
        <c:varyColors val="0"/>
        <c:ser>
          <c:idx val="0"/>
          <c:order val="0"/>
          <c:spPr>
            <a:ln w="28575">
              <a:noFill/>
            </a:ln>
          </c:spPr>
          <c:marker>
            <c:symbol val="circle"/>
            <c:size val="5"/>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marker>
          <c:xVal>
            <c:numRef>
              <c:f>Ugrup!$M$1:$M$46</c:f>
              <c:numCache>
                <c:formatCode>General</c:formatCode>
                <c:ptCount val="46"/>
                <c:pt idx="0">
                  <c:v>3</c:v>
                </c:pt>
                <c:pt idx="1">
                  <c:v>3</c:v>
                </c:pt>
                <c:pt idx="2">
                  <c:v>3</c:v>
                </c:pt>
                <c:pt idx="3">
                  <c:v>7</c:v>
                </c:pt>
                <c:pt idx="4">
                  <c:v>7</c:v>
                </c:pt>
                <c:pt idx="5">
                  <c:v>7</c:v>
                </c:pt>
                <c:pt idx="6">
                  <c:v>7</c:v>
                </c:pt>
                <c:pt idx="7">
                  <c:v>11</c:v>
                </c:pt>
                <c:pt idx="8">
                  <c:v>11</c:v>
                </c:pt>
                <c:pt idx="9">
                  <c:v>11</c:v>
                </c:pt>
                <c:pt idx="10">
                  <c:v>11</c:v>
                </c:pt>
                <c:pt idx="11">
                  <c:v>11</c:v>
                </c:pt>
                <c:pt idx="12">
                  <c:v>11</c:v>
                </c:pt>
                <c:pt idx="13">
                  <c:v>11</c:v>
                </c:pt>
                <c:pt idx="14">
                  <c:v>11</c:v>
                </c:pt>
                <c:pt idx="15">
                  <c:v>11</c:v>
                </c:pt>
                <c:pt idx="16">
                  <c:v>11</c:v>
                </c:pt>
                <c:pt idx="17">
                  <c:v>11</c:v>
                </c:pt>
                <c:pt idx="18">
                  <c:v>15</c:v>
                </c:pt>
                <c:pt idx="19">
                  <c:v>15</c:v>
                </c:pt>
                <c:pt idx="20">
                  <c:v>15</c:v>
                </c:pt>
                <c:pt idx="21">
                  <c:v>15</c:v>
                </c:pt>
                <c:pt idx="22">
                  <c:v>15</c:v>
                </c:pt>
                <c:pt idx="23">
                  <c:v>15</c:v>
                </c:pt>
                <c:pt idx="24">
                  <c:v>15</c:v>
                </c:pt>
                <c:pt idx="25">
                  <c:v>15</c:v>
                </c:pt>
                <c:pt idx="26">
                  <c:v>15</c:v>
                </c:pt>
                <c:pt idx="27">
                  <c:v>15</c:v>
                </c:pt>
                <c:pt idx="28">
                  <c:v>15</c:v>
                </c:pt>
                <c:pt idx="29">
                  <c:v>15</c:v>
                </c:pt>
                <c:pt idx="30">
                  <c:v>15</c:v>
                </c:pt>
                <c:pt idx="31">
                  <c:v>19</c:v>
                </c:pt>
                <c:pt idx="32">
                  <c:v>19</c:v>
                </c:pt>
                <c:pt idx="33">
                  <c:v>19</c:v>
                </c:pt>
                <c:pt idx="34">
                  <c:v>19</c:v>
                </c:pt>
                <c:pt idx="35">
                  <c:v>19</c:v>
                </c:pt>
                <c:pt idx="36">
                  <c:v>19</c:v>
                </c:pt>
                <c:pt idx="37">
                  <c:v>19</c:v>
                </c:pt>
                <c:pt idx="38">
                  <c:v>19</c:v>
                </c:pt>
                <c:pt idx="39">
                  <c:v>19</c:v>
                </c:pt>
                <c:pt idx="40">
                  <c:v>19</c:v>
                </c:pt>
                <c:pt idx="41">
                  <c:v>19</c:v>
                </c:pt>
                <c:pt idx="42">
                  <c:v>19</c:v>
                </c:pt>
                <c:pt idx="43">
                  <c:v>19</c:v>
                </c:pt>
                <c:pt idx="44">
                  <c:v>19</c:v>
                </c:pt>
                <c:pt idx="45">
                  <c:v>19</c:v>
                </c:pt>
              </c:numCache>
            </c:numRef>
          </c:xVal>
          <c:yVal>
            <c:numRef>
              <c:f>Ugrup!$N$1:$N$46</c:f>
              <c:numCache>
                <c:formatCode>General</c:formatCode>
                <c:ptCount val="46"/>
                <c:pt idx="0">
                  <c:v>1</c:v>
                </c:pt>
                <c:pt idx="1">
                  <c:v>2</c:v>
                </c:pt>
                <c:pt idx="2">
                  <c:v>3</c:v>
                </c:pt>
                <c:pt idx="3">
                  <c:v>1</c:v>
                </c:pt>
                <c:pt idx="4">
                  <c:v>2</c:v>
                </c:pt>
                <c:pt idx="5">
                  <c:v>3</c:v>
                </c:pt>
                <c:pt idx="6">
                  <c:v>4</c:v>
                </c:pt>
                <c:pt idx="7">
                  <c:v>1</c:v>
                </c:pt>
                <c:pt idx="8">
                  <c:v>2</c:v>
                </c:pt>
                <c:pt idx="9">
                  <c:v>3</c:v>
                </c:pt>
                <c:pt idx="10">
                  <c:v>4</c:v>
                </c:pt>
                <c:pt idx="11">
                  <c:v>5</c:v>
                </c:pt>
                <c:pt idx="12">
                  <c:v>6</c:v>
                </c:pt>
                <c:pt idx="13">
                  <c:v>7</c:v>
                </c:pt>
                <c:pt idx="14">
                  <c:v>8</c:v>
                </c:pt>
                <c:pt idx="15">
                  <c:v>9</c:v>
                </c:pt>
                <c:pt idx="16">
                  <c:v>10</c:v>
                </c:pt>
                <c:pt idx="17">
                  <c:v>11</c:v>
                </c:pt>
                <c:pt idx="18">
                  <c:v>1</c:v>
                </c:pt>
                <c:pt idx="19">
                  <c:v>2</c:v>
                </c:pt>
                <c:pt idx="20">
                  <c:v>3</c:v>
                </c:pt>
                <c:pt idx="21">
                  <c:v>4</c:v>
                </c:pt>
                <c:pt idx="22">
                  <c:v>5</c:v>
                </c:pt>
                <c:pt idx="23">
                  <c:v>6</c:v>
                </c:pt>
                <c:pt idx="24">
                  <c:v>7</c:v>
                </c:pt>
                <c:pt idx="25">
                  <c:v>8</c:v>
                </c:pt>
                <c:pt idx="26">
                  <c:v>9</c:v>
                </c:pt>
                <c:pt idx="27">
                  <c:v>10</c:v>
                </c:pt>
                <c:pt idx="28">
                  <c:v>11</c:v>
                </c:pt>
                <c:pt idx="29">
                  <c:v>12</c:v>
                </c:pt>
                <c:pt idx="30">
                  <c:v>13</c:v>
                </c:pt>
                <c:pt idx="31">
                  <c:v>1</c:v>
                </c:pt>
                <c:pt idx="32">
                  <c:v>2</c:v>
                </c:pt>
                <c:pt idx="33">
                  <c:v>3</c:v>
                </c:pt>
                <c:pt idx="34">
                  <c:v>4</c:v>
                </c:pt>
                <c:pt idx="35">
                  <c:v>5</c:v>
                </c:pt>
                <c:pt idx="36">
                  <c:v>6</c:v>
                </c:pt>
                <c:pt idx="37">
                  <c:v>7</c:v>
                </c:pt>
                <c:pt idx="38">
                  <c:v>8</c:v>
                </c:pt>
                <c:pt idx="39">
                  <c:v>9</c:v>
                </c:pt>
                <c:pt idx="40">
                  <c:v>10</c:v>
                </c:pt>
                <c:pt idx="41">
                  <c:v>11</c:v>
                </c:pt>
                <c:pt idx="42">
                  <c:v>12</c:v>
                </c:pt>
                <c:pt idx="43">
                  <c:v>13</c:v>
                </c:pt>
                <c:pt idx="44">
                  <c:v>14</c:v>
                </c:pt>
                <c:pt idx="45">
                  <c:v>15</c:v>
                </c:pt>
              </c:numCache>
            </c:numRef>
          </c:yVal>
          <c:smooth val="0"/>
          <c:extLst>
            <c:ext xmlns:c16="http://schemas.microsoft.com/office/drawing/2014/chart" uri="{C3380CC4-5D6E-409C-BE32-E72D297353CC}">
              <c16:uniqueId val="{00000000-707C-4B13-A81B-30444F1EF01C}"/>
            </c:ext>
          </c:extLst>
        </c:ser>
        <c:dLbls>
          <c:showLegendKey val="0"/>
          <c:showVal val="0"/>
          <c:showCatName val="0"/>
          <c:showSerName val="0"/>
          <c:showPercent val="0"/>
          <c:showBubbleSize val="0"/>
        </c:dLbls>
        <c:axId val="494313408"/>
        <c:axId val="494311840"/>
      </c:scatterChart>
      <c:valAx>
        <c:axId val="494313408"/>
        <c:scaling>
          <c:orientation val="minMax"/>
        </c:scaling>
        <c:delete val="0"/>
        <c:axPos val="b"/>
        <c:numFmt formatCode="General" sourceLinked="1"/>
        <c:majorTickMark val="out"/>
        <c:minorTickMark val="none"/>
        <c:tickLblPos val="nextTo"/>
        <c:crossAx val="494311840"/>
        <c:crosses val="autoZero"/>
        <c:crossBetween val="midCat"/>
      </c:valAx>
      <c:valAx>
        <c:axId val="494311840"/>
        <c:scaling>
          <c:orientation val="minMax"/>
          <c:max val="17"/>
          <c:min val="0"/>
        </c:scaling>
        <c:delete val="1"/>
        <c:axPos val="l"/>
        <c:numFmt formatCode="General" sourceLinked="1"/>
        <c:majorTickMark val="out"/>
        <c:minorTickMark val="none"/>
        <c:tickLblPos val="nextTo"/>
        <c:crossAx val="494313408"/>
        <c:crosses val="autoZero"/>
        <c:crossBetween val="midCat"/>
      </c:valAx>
    </c:plotArea>
    <c:plotVisOnly val="1"/>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a-D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sz="1200"/>
              <a:t>Pindediagram</a:t>
            </a:r>
          </a:p>
        </c:rich>
      </c:tx>
      <c:overlay val="1"/>
    </c:title>
    <c:autoTitleDeleted val="0"/>
    <c:plotArea>
      <c:layout/>
      <c:scatterChart>
        <c:scatterStyle val="lineMarker"/>
        <c:varyColors val="0"/>
        <c:ser>
          <c:idx val="0"/>
          <c:order val="0"/>
          <c:marker>
            <c:symbol val="none"/>
          </c:marker>
          <c:xVal>
            <c:numRef>
              <c:f>Ugrup!$O$1:$O$15</c:f>
              <c:numCache>
                <c:formatCode>General</c:formatCode>
                <c:ptCount val="15"/>
                <c:pt idx="0">
                  <c:v>3</c:v>
                </c:pt>
                <c:pt idx="1">
                  <c:v>3</c:v>
                </c:pt>
                <c:pt idx="2">
                  <c:v>3</c:v>
                </c:pt>
                <c:pt idx="3">
                  <c:v>7</c:v>
                </c:pt>
                <c:pt idx="4">
                  <c:v>7</c:v>
                </c:pt>
                <c:pt idx="5">
                  <c:v>7</c:v>
                </c:pt>
                <c:pt idx="6">
                  <c:v>11</c:v>
                </c:pt>
                <c:pt idx="7">
                  <c:v>11</c:v>
                </c:pt>
                <c:pt idx="8">
                  <c:v>11</c:v>
                </c:pt>
                <c:pt idx="9">
                  <c:v>15</c:v>
                </c:pt>
                <c:pt idx="10">
                  <c:v>15</c:v>
                </c:pt>
                <c:pt idx="11">
                  <c:v>15</c:v>
                </c:pt>
                <c:pt idx="12">
                  <c:v>19</c:v>
                </c:pt>
                <c:pt idx="13">
                  <c:v>19</c:v>
                </c:pt>
                <c:pt idx="14">
                  <c:v>19</c:v>
                </c:pt>
              </c:numCache>
            </c:numRef>
          </c:xVal>
          <c:yVal>
            <c:numRef>
              <c:f>Ugrup!$P$1:$P$15</c:f>
              <c:numCache>
                <c:formatCode>General</c:formatCode>
                <c:ptCount val="15"/>
                <c:pt idx="0">
                  <c:v>0</c:v>
                </c:pt>
                <c:pt idx="1">
                  <c:v>3</c:v>
                </c:pt>
                <c:pt idx="2">
                  <c:v>0</c:v>
                </c:pt>
                <c:pt idx="3">
                  <c:v>0</c:v>
                </c:pt>
                <c:pt idx="4">
                  <c:v>4</c:v>
                </c:pt>
                <c:pt idx="5">
                  <c:v>0</c:v>
                </c:pt>
                <c:pt idx="6">
                  <c:v>0</c:v>
                </c:pt>
                <c:pt idx="7">
                  <c:v>11</c:v>
                </c:pt>
                <c:pt idx="8">
                  <c:v>0</c:v>
                </c:pt>
                <c:pt idx="9">
                  <c:v>0</c:v>
                </c:pt>
                <c:pt idx="10">
                  <c:v>13</c:v>
                </c:pt>
                <c:pt idx="11">
                  <c:v>0</c:v>
                </c:pt>
                <c:pt idx="12">
                  <c:v>0</c:v>
                </c:pt>
                <c:pt idx="13">
                  <c:v>15</c:v>
                </c:pt>
                <c:pt idx="14">
                  <c:v>0</c:v>
                </c:pt>
              </c:numCache>
            </c:numRef>
          </c:yVal>
          <c:smooth val="0"/>
          <c:extLst>
            <c:ext xmlns:c16="http://schemas.microsoft.com/office/drawing/2014/chart" uri="{C3380CC4-5D6E-409C-BE32-E72D297353CC}">
              <c16:uniqueId val="{00000000-FF5D-457F-BF5B-3DC9E818FB0E}"/>
            </c:ext>
          </c:extLst>
        </c:ser>
        <c:dLbls>
          <c:showLegendKey val="0"/>
          <c:showVal val="0"/>
          <c:showCatName val="0"/>
          <c:showSerName val="0"/>
          <c:showPercent val="0"/>
          <c:showBubbleSize val="0"/>
        </c:dLbls>
        <c:axId val="494320072"/>
        <c:axId val="494315368"/>
      </c:scatterChart>
      <c:valAx>
        <c:axId val="494320072"/>
        <c:scaling>
          <c:orientation val="minMax"/>
        </c:scaling>
        <c:delete val="0"/>
        <c:axPos val="b"/>
        <c:numFmt formatCode="General" sourceLinked="1"/>
        <c:majorTickMark val="out"/>
        <c:minorTickMark val="none"/>
        <c:tickLblPos val="nextTo"/>
        <c:crossAx val="494315368"/>
        <c:crosses val="autoZero"/>
        <c:crossBetween val="midCat"/>
      </c:valAx>
      <c:valAx>
        <c:axId val="494315368"/>
        <c:scaling>
          <c:orientation val="minMax"/>
        </c:scaling>
        <c:delete val="0"/>
        <c:axPos val="l"/>
        <c:majorGridlines/>
        <c:numFmt formatCode="General" sourceLinked="1"/>
        <c:majorTickMark val="out"/>
        <c:minorTickMark val="none"/>
        <c:tickLblPos val="nextTo"/>
        <c:crossAx val="494320072"/>
        <c:crosses val="autoZero"/>
        <c:crossBetween val="midCat"/>
      </c:valAx>
    </c:plotArea>
    <c:plotVisOnly val="1"/>
    <c:dispBlanksAs val="gap"/>
    <c:showDLblsOverMax val="0"/>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a-D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Boksplot</a:t>
            </a:r>
          </a:p>
        </c:rich>
      </c:tx>
      <c:overlay val="1"/>
    </c:title>
    <c:autoTitleDeleted val="0"/>
    <c:plotArea>
      <c:layout/>
      <c:scatterChart>
        <c:scatterStyle val="lineMarker"/>
        <c:varyColors val="0"/>
        <c:ser>
          <c:idx val="0"/>
          <c:order val="0"/>
          <c:spPr>
            <a:ln>
              <a:solidFill>
                <a:sysClr val="windowText" lastClr="000000"/>
              </a:solidFill>
            </a:ln>
          </c:spPr>
          <c:marker>
            <c:symbol val="none"/>
          </c:marker>
          <c:xVal>
            <c:numRef>
              <c:f>Ugrup!$Q$2:$Q$18</c:f>
              <c:numCache>
                <c:formatCode>General</c:formatCode>
                <c:ptCount val="17"/>
                <c:pt idx="0">
                  <c:v>3</c:v>
                </c:pt>
                <c:pt idx="1">
                  <c:v>3</c:v>
                </c:pt>
                <c:pt idx="2">
                  <c:v>3</c:v>
                </c:pt>
                <c:pt idx="3">
                  <c:v>11</c:v>
                </c:pt>
                <c:pt idx="4">
                  <c:v>11</c:v>
                </c:pt>
                <c:pt idx="5">
                  <c:v>15</c:v>
                </c:pt>
                <c:pt idx="6">
                  <c:v>15</c:v>
                </c:pt>
                <c:pt idx="7">
                  <c:v>11</c:v>
                </c:pt>
                <c:pt idx="8">
                  <c:v>11</c:v>
                </c:pt>
                <c:pt idx="9">
                  <c:v>19</c:v>
                </c:pt>
                <c:pt idx="10">
                  <c:v>19</c:v>
                </c:pt>
                <c:pt idx="11">
                  <c:v>15</c:v>
                </c:pt>
                <c:pt idx="12">
                  <c:v>19</c:v>
                </c:pt>
                <c:pt idx="13">
                  <c:v>19</c:v>
                </c:pt>
                <c:pt idx="14">
                  <c:v>19</c:v>
                </c:pt>
                <c:pt idx="15">
                  <c:v>19</c:v>
                </c:pt>
                <c:pt idx="16">
                  <c:v>19</c:v>
                </c:pt>
              </c:numCache>
            </c:numRef>
          </c:xVal>
          <c:yVal>
            <c:numRef>
              <c:f>Ugrup!$R$2:$R$18</c:f>
              <c:numCache>
                <c:formatCode>General</c:formatCode>
                <c:ptCount val="17"/>
                <c:pt idx="0">
                  <c:v>0.4</c:v>
                </c:pt>
                <c:pt idx="1">
                  <c:v>0.6</c:v>
                </c:pt>
                <c:pt idx="2">
                  <c:v>0.5</c:v>
                </c:pt>
                <c:pt idx="3">
                  <c:v>0.5</c:v>
                </c:pt>
                <c:pt idx="4">
                  <c:v>0.7</c:v>
                </c:pt>
                <c:pt idx="5">
                  <c:v>0.7</c:v>
                </c:pt>
                <c:pt idx="6">
                  <c:v>0.3</c:v>
                </c:pt>
                <c:pt idx="7">
                  <c:v>0.3</c:v>
                </c:pt>
                <c:pt idx="8">
                  <c:v>0.7</c:v>
                </c:pt>
                <c:pt idx="9">
                  <c:v>0.7</c:v>
                </c:pt>
                <c:pt idx="10">
                  <c:v>0.3</c:v>
                </c:pt>
                <c:pt idx="11">
                  <c:v>0.3</c:v>
                </c:pt>
                <c:pt idx="12">
                  <c:v>0.3</c:v>
                </c:pt>
                <c:pt idx="13">
                  <c:v>0.5</c:v>
                </c:pt>
                <c:pt idx="14">
                  <c:v>0.5</c:v>
                </c:pt>
                <c:pt idx="15">
                  <c:v>0.6</c:v>
                </c:pt>
                <c:pt idx="16">
                  <c:v>0.4</c:v>
                </c:pt>
              </c:numCache>
            </c:numRef>
          </c:yVal>
          <c:smooth val="0"/>
          <c:extLst>
            <c:ext xmlns:c16="http://schemas.microsoft.com/office/drawing/2014/chart" uri="{C3380CC4-5D6E-409C-BE32-E72D297353CC}">
              <c16:uniqueId val="{00000000-B243-43DF-82BB-8A6F7F887887}"/>
            </c:ext>
          </c:extLst>
        </c:ser>
        <c:dLbls>
          <c:showLegendKey val="0"/>
          <c:showVal val="0"/>
          <c:showCatName val="0"/>
          <c:showSerName val="0"/>
          <c:showPercent val="0"/>
          <c:showBubbleSize val="0"/>
        </c:dLbls>
        <c:axId val="494316152"/>
        <c:axId val="494311056"/>
      </c:scatterChart>
      <c:valAx>
        <c:axId val="494316152"/>
        <c:scaling>
          <c:orientation val="minMax"/>
        </c:scaling>
        <c:delete val="0"/>
        <c:axPos val="b"/>
        <c:majorGridlines/>
        <c:minorGridlines/>
        <c:numFmt formatCode="General" sourceLinked="1"/>
        <c:majorTickMark val="out"/>
        <c:minorTickMark val="none"/>
        <c:tickLblPos val="nextTo"/>
        <c:crossAx val="494311056"/>
        <c:crosses val="autoZero"/>
        <c:crossBetween val="midCat"/>
      </c:valAx>
      <c:valAx>
        <c:axId val="494311056"/>
        <c:scaling>
          <c:orientation val="minMax"/>
          <c:max val="1"/>
          <c:min val="0"/>
        </c:scaling>
        <c:delete val="1"/>
        <c:axPos val="l"/>
        <c:numFmt formatCode="General" sourceLinked="1"/>
        <c:majorTickMark val="out"/>
        <c:minorTickMark val="none"/>
        <c:tickLblPos val="nextTo"/>
        <c:crossAx val="494316152"/>
        <c:crosses val="autoZero"/>
        <c:crossBetween val="midCat"/>
      </c:valAx>
    </c:plotArea>
    <c:plotVisOnly val="1"/>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a-D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sz="1400"/>
              <a:t>Sumkurve</a:t>
            </a:r>
          </a:p>
        </c:rich>
      </c:tx>
      <c:overlay val="0"/>
    </c:title>
    <c:autoTitleDeleted val="0"/>
    <c:plotArea>
      <c:layout>
        <c:manualLayout>
          <c:layoutTarget val="inner"/>
          <c:xMode val="edge"/>
          <c:yMode val="edge"/>
          <c:x val="0.11175333852499207"/>
          <c:y val="0.14292105239422392"/>
          <c:w val="0.84858377318219835"/>
          <c:h val="0.68637245086632215"/>
        </c:manualLayout>
      </c:layout>
      <c:scatterChart>
        <c:scatterStyle val="lineMarker"/>
        <c:varyColors val="0"/>
        <c:ser>
          <c:idx val="1"/>
          <c:order val="0"/>
          <c:tx>
            <c:v>Sumkurve</c:v>
          </c:tx>
          <c:spPr>
            <a:ln w="3175">
              <a:solidFill>
                <a:srgbClr val="000000"/>
              </a:solidFill>
              <a:prstDash val="solid"/>
            </a:ln>
          </c:spPr>
          <c:xVal>
            <c:numRef>
              <c:f>Grup!$H$3:$H$4</c:f>
              <c:numCache>
                <c:formatCode>General</c:formatCode>
                <c:ptCount val="2"/>
                <c:pt idx="1">
                  <c:v>0</c:v>
                </c:pt>
              </c:numCache>
            </c:numRef>
          </c:xVal>
          <c:yVal>
            <c:numRef>
              <c:f>Grup!$I$3:$I$4</c:f>
              <c:numCache>
                <c:formatCode>0%</c:formatCode>
                <c:ptCount val="2"/>
                <c:pt idx="0">
                  <c:v>0</c:v>
                </c:pt>
                <c:pt idx="1">
                  <c:v>0</c:v>
                </c:pt>
              </c:numCache>
            </c:numRef>
          </c:yVal>
          <c:smooth val="0"/>
          <c:extLst>
            <c:ext xmlns:c16="http://schemas.microsoft.com/office/drawing/2014/chart" uri="{C3380CC4-5D6E-409C-BE32-E72D297353CC}">
              <c16:uniqueId val="{00000000-63FD-4A1C-A5B2-A05AB4A158D1}"/>
            </c:ext>
          </c:extLst>
        </c:ser>
        <c:ser>
          <c:idx val="0"/>
          <c:order val="1"/>
          <c:tx>
            <c:v>NedreKvartil</c:v>
          </c:tx>
          <c:spPr>
            <a:ln w="19050">
              <a:solidFill>
                <a:srgbClr val="FF0000"/>
              </a:solidFill>
              <a:prstDash val="sysDash"/>
            </a:ln>
          </c:spPr>
          <c:marker>
            <c:symbol val="none"/>
          </c:marker>
          <c:xVal>
            <c:numRef>
              <c:f>Grup!$J$3:$J$5</c:f>
              <c:numCache>
                <c:formatCode>General</c:formatCode>
                <c:ptCount val="3"/>
                <c:pt idx="0">
                  <c:v>0</c:v>
                </c:pt>
                <c:pt idx="1">
                  <c:v>0</c:v>
                </c:pt>
                <c:pt idx="2">
                  <c:v>0</c:v>
                </c:pt>
              </c:numCache>
            </c:numRef>
          </c:xVal>
          <c:yVal>
            <c:numRef>
              <c:f>Grup!$K$3:$K$5</c:f>
              <c:numCache>
                <c:formatCode>General</c:formatCode>
                <c:ptCount val="3"/>
                <c:pt idx="0">
                  <c:v>0</c:v>
                </c:pt>
                <c:pt idx="1">
                  <c:v>0.25</c:v>
                </c:pt>
                <c:pt idx="2">
                  <c:v>0.25</c:v>
                </c:pt>
              </c:numCache>
            </c:numRef>
          </c:yVal>
          <c:smooth val="0"/>
          <c:extLst>
            <c:ext xmlns:c16="http://schemas.microsoft.com/office/drawing/2014/chart" uri="{C3380CC4-5D6E-409C-BE32-E72D297353CC}">
              <c16:uniqueId val="{00000001-63FD-4A1C-A5B2-A05AB4A158D1}"/>
            </c:ext>
          </c:extLst>
        </c:ser>
        <c:ser>
          <c:idx val="2"/>
          <c:order val="2"/>
          <c:tx>
            <c:v>Median</c:v>
          </c:tx>
          <c:spPr>
            <a:ln w="19050">
              <a:solidFill>
                <a:srgbClr val="FF0000"/>
              </a:solidFill>
              <a:prstDash val="sysDash"/>
            </a:ln>
          </c:spPr>
          <c:marker>
            <c:symbol val="none"/>
          </c:marker>
          <c:xVal>
            <c:numRef>
              <c:f>Grup!$J$6:$J$8</c:f>
              <c:numCache>
                <c:formatCode>General</c:formatCode>
                <c:ptCount val="3"/>
                <c:pt idx="0">
                  <c:v>0</c:v>
                </c:pt>
                <c:pt idx="1">
                  <c:v>0</c:v>
                </c:pt>
                <c:pt idx="2">
                  <c:v>0</c:v>
                </c:pt>
              </c:numCache>
            </c:numRef>
          </c:xVal>
          <c:yVal>
            <c:numRef>
              <c:f>Grup!$K$6:$K$8</c:f>
              <c:numCache>
                <c:formatCode>General</c:formatCode>
                <c:ptCount val="3"/>
                <c:pt idx="0">
                  <c:v>0</c:v>
                </c:pt>
                <c:pt idx="1">
                  <c:v>0.5</c:v>
                </c:pt>
                <c:pt idx="2">
                  <c:v>0.5</c:v>
                </c:pt>
              </c:numCache>
            </c:numRef>
          </c:yVal>
          <c:smooth val="0"/>
          <c:extLst>
            <c:ext xmlns:c16="http://schemas.microsoft.com/office/drawing/2014/chart" uri="{C3380CC4-5D6E-409C-BE32-E72D297353CC}">
              <c16:uniqueId val="{00000002-63FD-4A1C-A5B2-A05AB4A158D1}"/>
            </c:ext>
          </c:extLst>
        </c:ser>
        <c:ser>
          <c:idx val="3"/>
          <c:order val="3"/>
          <c:tx>
            <c:v>ØvreKvartil</c:v>
          </c:tx>
          <c:spPr>
            <a:ln w="19050">
              <a:solidFill>
                <a:srgbClr val="FF0000"/>
              </a:solidFill>
              <a:prstDash val="sysDash"/>
            </a:ln>
          </c:spPr>
          <c:marker>
            <c:symbol val="none"/>
          </c:marker>
          <c:xVal>
            <c:numRef>
              <c:f>Grup!$J$9:$J$11</c:f>
              <c:numCache>
                <c:formatCode>General</c:formatCode>
                <c:ptCount val="3"/>
                <c:pt idx="0">
                  <c:v>0</c:v>
                </c:pt>
                <c:pt idx="1">
                  <c:v>0</c:v>
                </c:pt>
                <c:pt idx="2">
                  <c:v>0</c:v>
                </c:pt>
              </c:numCache>
            </c:numRef>
          </c:xVal>
          <c:yVal>
            <c:numRef>
              <c:f>Grup!$K$9:$K$11</c:f>
              <c:numCache>
                <c:formatCode>General</c:formatCode>
                <c:ptCount val="3"/>
                <c:pt idx="0">
                  <c:v>0</c:v>
                </c:pt>
                <c:pt idx="1">
                  <c:v>0.75</c:v>
                </c:pt>
                <c:pt idx="2">
                  <c:v>0.75</c:v>
                </c:pt>
              </c:numCache>
            </c:numRef>
          </c:yVal>
          <c:smooth val="0"/>
          <c:extLst>
            <c:ext xmlns:c16="http://schemas.microsoft.com/office/drawing/2014/chart" uri="{C3380CC4-5D6E-409C-BE32-E72D297353CC}">
              <c16:uniqueId val="{00000003-63FD-4A1C-A5B2-A05AB4A158D1}"/>
            </c:ext>
          </c:extLst>
        </c:ser>
        <c:ser>
          <c:idx val="4"/>
          <c:order val="4"/>
          <c:tx>
            <c:v>brugerp</c:v>
          </c:tx>
          <c:spPr>
            <a:ln w="19050">
              <a:solidFill>
                <a:srgbClr val="0070C0"/>
              </a:solidFill>
              <a:prstDash val="sysDash"/>
            </a:ln>
          </c:spPr>
          <c:marker>
            <c:symbol val="none"/>
          </c:marker>
          <c:xVal>
            <c:numRef>
              <c:f>Grup!$J$12:$J$14</c:f>
              <c:numCache>
                <c:formatCode>General</c:formatCode>
                <c:ptCount val="3"/>
                <c:pt idx="0">
                  <c:v>0</c:v>
                </c:pt>
                <c:pt idx="1">
                  <c:v>0</c:v>
                </c:pt>
                <c:pt idx="2">
                  <c:v>0</c:v>
                </c:pt>
              </c:numCache>
            </c:numRef>
          </c:xVal>
          <c:yVal>
            <c:numRef>
              <c:f>Grup!$K$12:$K$14</c:f>
              <c:numCache>
                <c:formatCode>0%</c:formatCode>
                <c:ptCount val="3"/>
                <c:pt idx="0" formatCode="General">
                  <c:v>0</c:v>
                </c:pt>
                <c:pt idx="1">
                  <c:v>0</c:v>
                </c:pt>
                <c:pt idx="2">
                  <c:v>0</c:v>
                </c:pt>
              </c:numCache>
            </c:numRef>
          </c:yVal>
          <c:smooth val="0"/>
          <c:extLst>
            <c:ext xmlns:c16="http://schemas.microsoft.com/office/drawing/2014/chart" uri="{C3380CC4-5D6E-409C-BE32-E72D297353CC}">
              <c16:uniqueId val="{00000004-63FD-4A1C-A5B2-A05AB4A158D1}"/>
            </c:ext>
          </c:extLst>
        </c:ser>
        <c:ser>
          <c:idx val="5"/>
          <c:order val="5"/>
          <c:tx>
            <c:v>brugerp2</c:v>
          </c:tx>
          <c:spPr>
            <a:ln w="19050">
              <a:solidFill>
                <a:srgbClr val="00B050"/>
              </a:solidFill>
              <a:prstDash val="sysDash"/>
            </a:ln>
          </c:spPr>
          <c:marker>
            <c:symbol val="none"/>
          </c:marker>
          <c:xVal>
            <c:numRef>
              <c:f>Grup!$J$15:$J$17</c:f>
              <c:numCache>
                <c:formatCode>0%</c:formatCode>
                <c:ptCount val="3"/>
                <c:pt idx="0">
                  <c:v>0</c:v>
                </c:pt>
                <c:pt idx="1">
                  <c:v>0</c:v>
                </c:pt>
                <c:pt idx="2" formatCode="General">
                  <c:v>0</c:v>
                </c:pt>
              </c:numCache>
            </c:numRef>
          </c:xVal>
          <c:yVal>
            <c:numRef>
              <c:f>Grup!$K$15:$K$17</c:f>
              <c:numCache>
                <c:formatCode>General</c:formatCode>
                <c:ptCount val="3"/>
                <c:pt idx="0">
                  <c:v>0</c:v>
                </c:pt>
                <c:pt idx="1">
                  <c:v>0</c:v>
                </c:pt>
                <c:pt idx="2">
                  <c:v>0</c:v>
                </c:pt>
              </c:numCache>
            </c:numRef>
          </c:yVal>
          <c:smooth val="0"/>
          <c:extLst>
            <c:ext xmlns:c16="http://schemas.microsoft.com/office/drawing/2014/chart" uri="{C3380CC4-5D6E-409C-BE32-E72D297353CC}">
              <c16:uniqueId val="{00000005-63FD-4A1C-A5B2-A05AB4A158D1}"/>
            </c:ext>
          </c:extLst>
        </c:ser>
        <c:dLbls>
          <c:showLegendKey val="0"/>
          <c:showVal val="0"/>
          <c:showCatName val="0"/>
          <c:showSerName val="0"/>
          <c:showPercent val="0"/>
          <c:showBubbleSize val="0"/>
        </c:dLbls>
        <c:axId val="494319680"/>
        <c:axId val="494318504"/>
      </c:scatterChart>
      <c:valAx>
        <c:axId val="494319680"/>
        <c:scaling>
          <c:orientation val="minMax"/>
          <c:min val="1"/>
        </c:scaling>
        <c:delete val="0"/>
        <c:axPos val="b"/>
        <c:majorGridlines/>
        <c:title>
          <c:tx>
            <c:rich>
              <a:bodyPr/>
              <a:lstStyle/>
              <a:p>
                <a:pPr>
                  <a:defRPr/>
                </a:pPr>
                <a:r>
                  <a:rPr lang="da-DK"/>
                  <a:t>Observationer</a:t>
                </a:r>
              </a:p>
            </c:rich>
          </c:tx>
          <c:layout>
            <c:manualLayout>
              <c:xMode val="edge"/>
              <c:yMode val="edge"/>
              <c:x val="0.43989132127714803"/>
              <c:y val="0.90742250002254876"/>
            </c:manualLayout>
          </c:layout>
          <c:overlay val="0"/>
        </c:title>
        <c:numFmt formatCode="General" sourceLinked="1"/>
        <c:majorTickMark val="out"/>
        <c:minorTickMark val="none"/>
        <c:tickLblPos val="nextTo"/>
        <c:crossAx val="494318504"/>
        <c:crossesAt val="0"/>
        <c:crossBetween val="midCat"/>
      </c:valAx>
      <c:valAx>
        <c:axId val="494318504"/>
        <c:scaling>
          <c:orientation val="minMax"/>
          <c:max val="1"/>
          <c:min val="0"/>
        </c:scaling>
        <c:delete val="0"/>
        <c:axPos val="l"/>
        <c:majorGridlines/>
        <c:minorGridlines/>
        <c:numFmt formatCode="0%" sourceLinked="1"/>
        <c:majorTickMark val="out"/>
        <c:minorTickMark val="in"/>
        <c:tickLblPos val="nextTo"/>
        <c:crossAx val="494319680"/>
        <c:crosses val="autoZero"/>
        <c:crossBetween val="midCat"/>
        <c:majorUnit val="0.25"/>
        <c:minorUnit val="0.05"/>
      </c:valAx>
    </c:plotArea>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a-D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a:t>Histogram</a:t>
            </a:r>
          </a:p>
        </c:rich>
      </c:tx>
      <c:layout>
        <c:manualLayout>
          <c:xMode val="edge"/>
          <c:yMode val="edge"/>
          <c:x val="0.43674705756120108"/>
          <c:y val="9.8405141812251545E-3"/>
        </c:manualLayout>
      </c:layout>
      <c:overlay val="0"/>
    </c:title>
    <c:autoTitleDeleted val="0"/>
    <c:plotArea>
      <c:layout>
        <c:manualLayout>
          <c:layoutTarget val="inner"/>
          <c:xMode val="edge"/>
          <c:yMode val="edge"/>
          <c:x val="5.0692736441652661E-2"/>
          <c:y val="0.13882352941176473"/>
          <c:w val="0.89861452711669465"/>
          <c:h val="0.68467500385981162"/>
        </c:manualLayout>
      </c:layout>
      <c:scatterChart>
        <c:scatterStyle val="lineMarker"/>
        <c:varyColors val="0"/>
        <c:ser>
          <c:idx val="0"/>
          <c:order val="0"/>
          <c:spPr>
            <a:ln w="25400">
              <a:solidFill>
                <a:srgbClr val="000000"/>
              </a:solidFill>
              <a:prstDash val="solid"/>
            </a:ln>
            <a:effectLst/>
          </c:spPr>
          <c:marker>
            <c:symbol val="none"/>
          </c:marker>
          <c:errBars>
            <c:errDir val="y"/>
            <c:errBarType val="minus"/>
            <c:errValType val="percentage"/>
            <c:noEndCap val="1"/>
            <c:val val="100"/>
            <c:spPr>
              <a:ln w="25400">
                <a:solidFill>
                  <a:srgbClr val="000000"/>
                </a:solidFill>
                <a:prstDash val="solid"/>
              </a:ln>
            </c:spPr>
          </c:errBars>
          <c:xVal>
            <c:numRef>
              <c:f>Grup!$M$4:$M$7</c:f>
              <c:numCache>
                <c:formatCode>General</c:formatCode>
                <c:ptCount val="4"/>
                <c:pt idx="0">
                  <c:v>0</c:v>
                </c:pt>
                <c:pt idx="1">
                  <c:v>0</c:v>
                </c:pt>
                <c:pt idx="2">
                  <c:v>0</c:v>
                </c:pt>
                <c:pt idx="3">
                  <c:v>0</c:v>
                </c:pt>
              </c:numCache>
            </c:numRef>
          </c:xVal>
          <c:yVal>
            <c:numRef>
              <c:f>Grup!$N$4:$N$7</c:f>
              <c:numCache>
                <c:formatCode>General</c:formatCode>
                <c:ptCount val="4"/>
                <c:pt idx="0">
                  <c:v>0</c:v>
                </c:pt>
                <c:pt idx="1">
                  <c:v>0</c:v>
                </c:pt>
                <c:pt idx="2">
                  <c:v>0</c:v>
                </c:pt>
                <c:pt idx="3">
                  <c:v>0</c:v>
                </c:pt>
              </c:numCache>
            </c:numRef>
          </c:yVal>
          <c:smooth val="0"/>
          <c:extLst>
            <c:ext xmlns:c16="http://schemas.microsoft.com/office/drawing/2014/chart" uri="{C3380CC4-5D6E-409C-BE32-E72D297353CC}">
              <c16:uniqueId val="{00000000-7AD3-40F9-9ABB-2D9814D388DC}"/>
            </c:ext>
          </c:extLst>
        </c:ser>
        <c:dLbls>
          <c:showLegendKey val="0"/>
          <c:showVal val="0"/>
          <c:showCatName val="0"/>
          <c:showSerName val="0"/>
          <c:showPercent val="0"/>
          <c:showBubbleSize val="0"/>
        </c:dLbls>
        <c:axId val="494311448"/>
        <c:axId val="494313800"/>
      </c:scatterChart>
      <c:valAx>
        <c:axId val="494311448"/>
        <c:scaling>
          <c:orientation val="minMax"/>
          <c:max val="2"/>
          <c:min val="1"/>
        </c:scaling>
        <c:delete val="0"/>
        <c:axPos val="b"/>
        <c:majorGridlines/>
        <c:title>
          <c:tx>
            <c:rich>
              <a:bodyPr/>
              <a:lstStyle/>
              <a:p>
                <a:pPr>
                  <a:defRPr/>
                </a:pPr>
                <a:r>
                  <a:rPr lang="en-US"/>
                  <a:t>Observationer</a:t>
                </a:r>
              </a:p>
            </c:rich>
          </c:tx>
          <c:layout>
            <c:manualLayout>
              <c:xMode val="edge"/>
              <c:yMode val="edge"/>
              <c:x val="0.38459730455041435"/>
              <c:y val="0.91600904558210505"/>
            </c:manualLayout>
          </c:layout>
          <c:overlay val="0"/>
        </c:title>
        <c:numFmt formatCode="General" sourceLinked="1"/>
        <c:majorTickMark val="out"/>
        <c:minorTickMark val="in"/>
        <c:tickLblPos val="nextTo"/>
        <c:crossAx val="494313800"/>
        <c:crosses val="autoZero"/>
        <c:crossBetween val="midCat"/>
        <c:majorUnit val="0.2"/>
      </c:valAx>
      <c:valAx>
        <c:axId val="494313800"/>
        <c:scaling>
          <c:orientation val="minMax"/>
        </c:scaling>
        <c:delete val="0"/>
        <c:axPos val="r"/>
        <c:majorGridlines>
          <c:spPr>
            <a:ln w="3175">
              <a:solidFill>
                <a:srgbClr val="969696"/>
              </a:solidFill>
              <a:prstDash val="solid"/>
            </a:ln>
          </c:spPr>
        </c:majorGridlines>
        <c:numFmt formatCode="General" sourceLinked="1"/>
        <c:majorTickMark val="none"/>
        <c:minorTickMark val="none"/>
        <c:tickLblPos val="none"/>
        <c:crossAx val="494311448"/>
        <c:crosses val="max"/>
        <c:crossBetween val="midCat"/>
        <c:majorUnit val="0.39999999999999997"/>
        <c:minorUnit val="3.9999999999999994E-2"/>
      </c:valAx>
      <c:spPr>
        <a:solidFill>
          <a:srgbClr val="FFFFFF"/>
        </a:solidFill>
        <a:ln w="12700">
          <a:solidFill>
            <a:srgbClr val="808080"/>
          </a:solidFill>
          <a:prstDash val="solid"/>
        </a:ln>
      </c:spPr>
    </c:plotArea>
    <c:plotVisOnly val="1"/>
    <c:dispBlanksAs val="gap"/>
    <c:showDLblsOverMax val="0"/>
  </c:chart>
  <c:printSettings>
    <c:headerFooter/>
    <c:pageMargins b="0.75" l="0.7" r="0.7" t="0.75" header="0.3" footer="0.3"/>
    <c:pageSetup/>
  </c:printSettings>
  <c:userShapes r:id="rId1"/>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a-D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Boksplot</a:t>
            </a:r>
          </a:p>
        </c:rich>
      </c:tx>
      <c:overlay val="1"/>
    </c:title>
    <c:autoTitleDeleted val="0"/>
    <c:plotArea>
      <c:layout/>
      <c:scatterChart>
        <c:scatterStyle val="lineMarker"/>
        <c:varyColors val="0"/>
        <c:ser>
          <c:idx val="0"/>
          <c:order val="0"/>
          <c:spPr>
            <a:ln>
              <a:solidFill>
                <a:sysClr val="windowText" lastClr="000000"/>
              </a:solidFill>
            </a:ln>
          </c:spPr>
          <c:marker>
            <c:symbol val="none"/>
          </c:marker>
          <c:xVal>
            <c:numRef>
              <c:f>Grup!$O$4:$O$20</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xVal>
          <c:yVal>
            <c:numRef>
              <c:f>Grup!$P$4:$P$20</c:f>
              <c:numCache>
                <c:formatCode>General</c:formatCode>
                <c:ptCount val="17"/>
                <c:pt idx="0">
                  <c:v>0.4</c:v>
                </c:pt>
                <c:pt idx="1">
                  <c:v>0.6</c:v>
                </c:pt>
                <c:pt idx="2">
                  <c:v>0.5</c:v>
                </c:pt>
                <c:pt idx="3">
                  <c:v>0.5</c:v>
                </c:pt>
                <c:pt idx="4">
                  <c:v>0.3</c:v>
                </c:pt>
                <c:pt idx="5">
                  <c:v>0.3</c:v>
                </c:pt>
                <c:pt idx="6">
                  <c:v>0.7</c:v>
                </c:pt>
                <c:pt idx="7">
                  <c:v>0.7</c:v>
                </c:pt>
                <c:pt idx="8">
                  <c:v>0.3</c:v>
                </c:pt>
                <c:pt idx="9">
                  <c:v>0.3</c:v>
                </c:pt>
                <c:pt idx="10">
                  <c:v>0.7</c:v>
                </c:pt>
                <c:pt idx="11">
                  <c:v>0.7</c:v>
                </c:pt>
                <c:pt idx="12">
                  <c:v>0.7</c:v>
                </c:pt>
                <c:pt idx="13">
                  <c:v>0.5</c:v>
                </c:pt>
                <c:pt idx="14">
                  <c:v>0.5</c:v>
                </c:pt>
                <c:pt idx="15">
                  <c:v>0.6</c:v>
                </c:pt>
                <c:pt idx="16">
                  <c:v>0.4</c:v>
                </c:pt>
              </c:numCache>
            </c:numRef>
          </c:yVal>
          <c:smooth val="0"/>
          <c:extLst>
            <c:ext xmlns:c16="http://schemas.microsoft.com/office/drawing/2014/chart" uri="{C3380CC4-5D6E-409C-BE32-E72D297353CC}">
              <c16:uniqueId val="{00000000-6950-45C2-A9F5-8B3D54DA2649}"/>
            </c:ext>
          </c:extLst>
        </c:ser>
        <c:dLbls>
          <c:showLegendKey val="0"/>
          <c:showVal val="0"/>
          <c:showCatName val="0"/>
          <c:showSerName val="0"/>
          <c:showPercent val="0"/>
          <c:showBubbleSize val="0"/>
        </c:dLbls>
        <c:axId val="494312232"/>
        <c:axId val="494318112"/>
      </c:scatterChart>
      <c:valAx>
        <c:axId val="494312232"/>
        <c:scaling>
          <c:orientation val="minMax"/>
        </c:scaling>
        <c:delete val="0"/>
        <c:axPos val="b"/>
        <c:majorGridlines/>
        <c:minorGridlines/>
        <c:numFmt formatCode="General" sourceLinked="1"/>
        <c:majorTickMark val="out"/>
        <c:minorTickMark val="none"/>
        <c:tickLblPos val="nextTo"/>
        <c:crossAx val="494318112"/>
        <c:crosses val="autoZero"/>
        <c:crossBetween val="midCat"/>
      </c:valAx>
      <c:valAx>
        <c:axId val="494318112"/>
        <c:scaling>
          <c:orientation val="minMax"/>
          <c:max val="1"/>
          <c:min val="0"/>
        </c:scaling>
        <c:delete val="1"/>
        <c:axPos val="l"/>
        <c:numFmt formatCode="General" sourceLinked="1"/>
        <c:majorTickMark val="out"/>
        <c:minorTickMark val="none"/>
        <c:tickLblPos val="nextTo"/>
        <c:crossAx val="494312232"/>
        <c:crosses val="autoZero"/>
        <c:crossBetween val="midCat"/>
      </c:valAx>
    </c:plotArea>
    <c:plotVisOnly val="1"/>
    <c:dispBlanksAs val="gap"/>
    <c:showDLblsOverMax val="0"/>
  </c:chart>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a-D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a:pPr>
            <a:r>
              <a:rPr lang="en-US" sz="1000"/>
              <a:t>Kumuleret højresum</a:t>
            </a:r>
          </a:p>
        </c:rich>
      </c:tx>
      <c:layout>
        <c:manualLayout>
          <c:xMode val="edge"/>
          <c:yMode val="edge"/>
          <c:x val="0.31914839495027231"/>
          <c:y val="5.1948051948051951E-2"/>
        </c:manualLayout>
      </c:layout>
      <c:overlay val="1"/>
    </c:title>
    <c:autoTitleDeleted val="0"/>
    <c:plotArea>
      <c:layout/>
      <c:scatterChart>
        <c:scatterStyle val="smoothMarker"/>
        <c:varyColors val="0"/>
        <c:ser>
          <c:idx val="0"/>
          <c:order val="0"/>
          <c:marker>
            <c:symbol val="none"/>
          </c:marker>
          <c:dPt>
            <c:idx val="70"/>
            <c:bubble3D val="0"/>
            <c:spPr>
              <a:ln>
                <a:tailEnd w="sm" len="sm"/>
              </a:ln>
            </c:spPr>
            <c:extLst>
              <c:ext xmlns:c16="http://schemas.microsoft.com/office/drawing/2014/chart" uri="{C3380CC4-5D6E-409C-BE32-E72D297353CC}">
                <c16:uniqueId val="{00000001-E403-444D-9DEB-E2DE41D73E2D}"/>
              </c:ext>
            </c:extLst>
          </c:dPt>
          <c:xVal>
            <c:numRef>
              <c:f>'N2'!$A$1:$A$1000</c:f>
              <c:numCache>
                <c:formatCode>General</c:formatCode>
                <c:ptCount val="1000"/>
                <c:pt idx="0">
                  <c:v>0</c:v>
                </c:pt>
                <c:pt idx="1">
                  <c:v>1.6E-2</c:v>
                </c:pt>
                <c:pt idx="2">
                  <c:v>3.2000000000000001E-2</c:v>
                </c:pt>
                <c:pt idx="3">
                  <c:v>4.8000000000000001E-2</c:v>
                </c:pt>
                <c:pt idx="4">
                  <c:v>6.4000000000000001E-2</c:v>
                </c:pt>
                <c:pt idx="5">
                  <c:v>0.08</c:v>
                </c:pt>
                <c:pt idx="6">
                  <c:v>9.6000000000000002E-2</c:v>
                </c:pt>
                <c:pt idx="7">
                  <c:v>0.112</c:v>
                </c:pt>
                <c:pt idx="8">
                  <c:v>0.128</c:v>
                </c:pt>
                <c:pt idx="9">
                  <c:v>0.14400000000000002</c:v>
                </c:pt>
                <c:pt idx="10">
                  <c:v>0.16000000000000003</c:v>
                </c:pt>
                <c:pt idx="11">
                  <c:v>0.17600000000000005</c:v>
                </c:pt>
                <c:pt idx="12">
                  <c:v>0.19200000000000006</c:v>
                </c:pt>
                <c:pt idx="13">
                  <c:v>0.20800000000000007</c:v>
                </c:pt>
                <c:pt idx="14">
                  <c:v>0.22400000000000009</c:v>
                </c:pt>
                <c:pt idx="15">
                  <c:v>0.2400000000000001</c:v>
                </c:pt>
                <c:pt idx="16">
                  <c:v>0.25600000000000012</c:v>
                </c:pt>
                <c:pt idx="17">
                  <c:v>0.27200000000000013</c:v>
                </c:pt>
                <c:pt idx="18">
                  <c:v>0.28800000000000014</c:v>
                </c:pt>
                <c:pt idx="19">
                  <c:v>0.30400000000000016</c:v>
                </c:pt>
                <c:pt idx="20">
                  <c:v>0.32000000000000017</c:v>
                </c:pt>
                <c:pt idx="21">
                  <c:v>0.33600000000000019</c:v>
                </c:pt>
                <c:pt idx="22">
                  <c:v>0.3520000000000002</c:v>
                </c:pt>
                <c:pt idx="23">
                  <c:v>0.36800000000000022</c:v>
                </c:pt>
                <c:pt idx="24">
                  <c:v>0.38400000000000023</c:v>
                </c:pt>
                <c:pt idx="25">
                  <c:v>0.40000000000000024</c:v>
                </c:pt>
                <c:pt idx="26">
                  <c:v>0.41600000000000026</c:v>
                </c:pt>
                <c:pt idx="27">
                  <c:v>0.43200000000000027</c:v>
                </c:pt>
                <c:pt idx="28">
                  <c:v>0.44800000000000029</c:v>
                </c:pt>
                <c:pt idx="29">
                  <c:v>0.4640000000000003</c:v>
                </c:pt>
                <c:pt idx="30">
                  <c:v>0.48000000000000032</c:v>
                </c:pt>
                <c:pt idx="31">
                  <c:v>0.49600000000000033</c:v>
                </c:pt>
                <c:pt idx="32">
                  <c:v>0.51200000000000034</c:v>
                </c:pt>
                <c:pt idx="33">
                  <c:v>0.52800000000000036</c:v>
                </c:pt>
                <c:pt idx="34">
                  <c:v>0.54400000000000037</c:v>
                </c:pt>
                <c:pt idx="35">
                  <c:v>0.56000000000000039</c:v>
                </c:pt>
                <c:pt idx="36">
                  <c:v>0.5760000000000004</c:v>
                </c:pt>
                <c:pt idx="37">
                  <c:v>0.59200000000000041</c:v>
                </c:pt>
                <c:pt idx="38">
                  <c:v>0.60800000000000043</c:v>
                </c:pt>
                <c:pt idx="39">
                  <c:v>0.62400000000000044</c:v>
                </c:pt>
                <c:pt idx="40">
                  <c:v>0.64000000000000046</c:v>
                </c:pt>
                <c:pt idx="41">
                  <c:v>0.65600000000000047</c:v>
                </c:pt>
                <c:pt idx="42">
                  <c:v>0.67200000000000049</c:v>
                </c:pt>
                <c:pt idx="43">
                  <c:v>0.6880000000000005</c:v>
                </c:pt>
                <c:pt idx="44">
                  <c:v>0.70400000000000051</c:v>
                </c:pt>
                <c:pt idx="45">
                  <c:v>0.72000000000000053</c:v>
                </c:pt>
                <c:pt idx="46">
                  <c:v>0.73600000000000054</c:v>
                </c:pt>
                <c:pt idx="47">
                  <c:v>0.75200000000000056</c:v>
                </c:pt>
                <c:pt idx="48">
                  <c:v>0.76800000000000057</c:v>
                </c:pt>
                <c:pt idx="49">
                  <c:v>0.78400000000000059</c:v>
                </c:pt>
                <c:pt idx="50">
                  <c:v>0.8000000000000006</c:v>
                </c:pt>
                <c:pt idx="51">
                  <c:v>0.81600000000000061</c:v>
                </c:pt>
                <c:pt idx="52">
                  <c:v>0.83200000000000063</c:v>
                </c:pt>
                <c:pt idx="53">
                  <c:v>0.84800000000000064</c:v>
                </c:pt>
                <c:pt idx="54">
                  <c:v>0.86400000000000066</c:v>
                </c:pt>
                <c:pt idx="55">
                  <c:v>0.88000000000000067</c:v>
                </c:pt>
                <c:pt idx="56">
                  <c:v>0.89600000000000068</c:v>
                </c:pt>
                <c:pt idx="57">
                  <c:v>0.9120000000000007</c:v>
                </c:pt>
                <c:pt idx="58">
                  <c:v>0.92800000000000071</c:v>
                </c:pt>
                <c:pt idx="59">
                  <c:v>0.94400000000000073</c:v>
                </c:pt>
                <c:pt idx="60">
                  <c:v>0.96000000000000074</c:v>
                </c:pt>
                <c:pt idx="61">
                  <c:v>0.97600000000000076</c:v>
                </c:pt>
                <c:pt idx="62">
                  <c:v>0.99200000000000077</c:v>
                </c:pt>
                <c:pt idx="63">
                  <c:v>1.0080000000000007</c:v>
                </c:pt>
                <c:pt idx="64">
                  <c:v>1.0240000000000007</c:v>
                </c:pt>
                <c:pt idx="65">
                  <c:v>1.0400000000000007</c:v>
                </c:pt>
                <c:pt idx="66">
                  <c:v>1.0560000000000007</c:v>
                </c:pt>
                <c:pt idx="67">
                  <c:v>1.0720000000000007</c:v>
                </c:pt>
                <c:pt idx="68">
                  <c:v>1.0880000000000007</c:v>
                </c:pt>
                <c:pt idx="69">
                  <c:v>1.1040000000000008</c:v>
                </c:pt>
                <c:pt idx="70">
                  <c:v>1.1200000000000008</c:v>
                </c:pt>
                <c:pt idx="71">
                  <c:v>1.1360000000000008</c:v>
                </c:pt>
                <c:pt idx="72">
                  <c:v>1.1520000000000008</c:v>
                </c:pt>
                <c:pt idx="73">
                  <c:v>1.1680000000000008</c:v>
                </c:pt>
                <c:pt idx="74">
                  <c:v>1.1840000000000008</c:v>
                </c:pt>
                <c:pt idx="75">
                  <c:v>1.2000000000000008</c:v>
                </c:pt>
                <c:pt idx="76">
                  <c:v>1.2160000000000009</c:v>
                </c:pt>
                <c:pt idx="77">
                  <c:v>1.2320000000000009</c:v>
                </c:pt>
                <c:pt idx="78">
                  <c:v>1.2480000000000009</c:v>
                </c:pt>
                <c:pt idx="79">
                  <c:v>1.2640000000000009</c:v>
                </c:pt>
                <c:pt idx="80">
                  <c:v>1.2800000000000009</c:v>
                </c:pt>
                <c:pt idx="81">
                  <c:v>1.2960000000000009</c:v>
                </c:pt>
                <c:pt idx="82">
                  <c:v>1.3120000000000009</c:v>
                </c:pt>
                <c:pt idx="83">
                  <c:v>1.328000000000001</c:v>
                </c:pt>
                <c:pt idx="84">
                  <c:v>1.344000000000001</c:v>
                </c:pt>
                <c:pt idx="85">
                  <c:v>1.360000000000001</c:v>
                </c:pt>
                <c:pt idx="86">
                  <c:v>1.376000000000001</c:v>
                </c:pt>
                <c:pt idx="87">
                  <c:v>1.392000000000001</c:v>
                </c:pt>
                <c:pt idx="88">
                  <c:v>1.408000000000001</c:v>
                </c:pt>
                <c:pt idx="89">
                  <c:v>1.424000000000001</c:v>
                </c:pt>
                <c:pt idx="90">
                  <c:v>1.4400000000000011</c:v>
                </c:pt>
                <c:pt idx="91">
                  <c:v>1.4560000000000011</c:v>
                </c:pt>
                <c:pt idx="92">
                  <c:v>1.4720000000000011</c:v>
                </c:pt>
                <c:pt idx="93">
                  <c:v>1.4880000000000011</c:v>
                </c:pt>
                <c:pt idx="94">
                  <c:v>1.5040000000000011</c:v>
                </c:pt>
                <c:pt idx="95">
                  <c:v>1.5200000000000011</c:v>
                </c:pt>
                <c:pt idx="96">
                  <c:v>1.5360000000000011</c:v>
                </c:pt>
                <c:pt idx="97">
                  <c:v>1.5520000000000012</c:v>
                </c:pt>
                <c:pt idx="98">
                  <c:v>1.5680000000000012</c:v>
                </c:pt>
                <c:pt idx="99">
                  <c:v>1.5840000000000012</c:v>
                </c:pt>
                <c:pt idx="100">
                  <c:v>1.6000000000000012</c:v>
                </c:pt>
                <c:pt idx="101">
                  <c:v>1.6160000000000012</c:v>
                </c:pt>
                <c:pt idx="102">
                  <c:v>1.6320000000000012</c:v>
                </c:pt>
                <c:pt idx="103">
                  <c:v>1.6480000000000012</c:v>
                </c:pt>
                <c:pt idx="104">
                  <c:v>1.6640000000000013</c:v>
                </c:pt>
                <c:pt idx="105">
                  <c:v>1.6800000000000013</c:v>
                </c:pt>
                <c:pt idx="106">
                  <c:v>1.6960000000000013</c:v>
                </c:pt>
                <c:pt idx="107">
                  <c:v>1.7120000000000013</c:v>
                </c:pt>
                <c:pt idx="108">
                  <c:v>1.7280000000000013</c:v>
                </c:pt>
                <c:pt idx="109">
                  <c:v>1.7440000000000013</c:v>
                </c:pt>
                <c:pt idx="110">
                  <c:v>1.7600000000000013</c:v>
                </c:pt>
                <c:pt idx="111">
                  <c:v>1.7760000000000014</c:v>
                </c:pt>
                <c:pt idx="112">
                  <c:v>1.7920000000000014</c:v>
                </c:pt>
                <c:pt idx="113">
                  <c:v>1.8080000000000014</c:v>
                </c:pt>
                <c:pt idx="114">
                  <c:v>1.8240000000000014</c:v>
                </c:pt>
                <c:pt idx="115">
                  <c:v>1.8400000000000014</c:v>
                </c:pt>
                <c:pt idx="116">
                  <c:v>1.8560000000000014</c:v>
                </c:pt>
                <c:pt idx="117">
                  <c:v>1.8720000000000014</c:v>
                </c:pt>
                <c:pt idx="118">
                  <c:v>1.8880000000000015</c:v>
                </c:pt>
                <c:pt idx="119">
                  <c:v>1.9040000000000015</c:v>
                </c:pt>
                <c:pt idx="120">
                  <c:v>1.9200000000000015</c:v>
                </c:pt>
                <c:pt idx="121">
                  <c:v>1.9360000000000015</c:v>
                </c:pt>
                <c:pt idx="122">
                  <c:v>1.9520000000000015</c:v>
                </c:pt>
                <c:pt idx="123">
                  <c:v>1.9680000000000015</c:v>
                </c:pt>
                <c:pt idx="124">
                  <c:v>1.9840000000000015</c:v>
                </c:pt>
                <c:pt idx="125">
                  <c:v>2.0000000000000013</c:v>
                </c:pt>
                <c:pt idx="126">
                  <c:v>2.0160000000000013</c:v>
                </c:pt>
                <c:pt idx="127">
                  <c:v>2.0320000000000014</c:v>
                </c:pt>
                <c:pt idx="128">
                  <c:v>2.0480000000000014</c:v>
                </c:pt>
                <c:pt idx="129">
                  <c:v>2.0640000000000014</c:v>
                </c:pt>
                <c:pt idx="130">
                  <c:v>2.0800000000000014</c:v>
                </c:pt>
                <c:pt idx="131">
                  <c:v>2.0960000000000014</c:v>
                </c:pt>
                <c:pt idx="132">
                  <c:v>2.1120000000000014</c:v>
                </c:pt>
                <c:pt idx="133">
                  <c:v>2.1280000000000014</c:v>
                </c:pt>
                <c:pt idx="134">
                  <c:v>2.1440000000000015</c:v>
                </c:pt>
                <c:pt idx="135">
                  <c:v>2.1600000000000015</c:v>
                </c:pt>
                <c:pt idx="136">
                  <c:v>2.1760000000000015</c:v>
                </c:pt>
                <c:pt idx="137">
                  <c:v>2.1920000000000015</c:v>
                </c:pt>
                <c:pt idx="138">
                  <c:v>2.2080000000000015</c:v>
                </c:pt>
                <c:pt idx="139">
                  <c:v>2.2240000000000015</c:v>
                </c:pt>
                <c:pt idx="140">
                  <c:v>2.2400000000000015</c:v>
                </c:pt>
                <c:pt idx="141">
                  <c:v>2.2560000000000016</c:v>
                </c:pt>
                <c:pt idx="142">
                  <c:v>2.2720000000000016</c:v>
                </c:pt>
                <c:pt idx="143">
                  <c:v>2.2880000000000016</c:v>
                </c:pt>
                <c:pt idx="144">
                  <c:v>2.3040000000000016</c:v>
                </c:pt>
                <c:pt idx="145">
                  <c:v>2.3200000000000016</c:v>
                </c:pt>
                <c:pt idx="146">
                  <c:v>2.3360000000000016</c:v>
                </c:pt>
                <c:pt idx="147">
                  <c:v>2.3520000000000016</c:v>
                </c:pt>
                <c:pt idx="148">
                  <c:v>2.3680000000000017</c:v>
                </c:pt>
                <c:pt idx="149">
                  <c:v>2.3840000000000017</c:v>
                </c:pt>
                <c:pt idx="150">
                  <c:v>2.4000000000000017</c:v>
                </c:pt>
                <c:pt idx="151">
                  <c:v>2.4160000000000017</c:v>
                </c:pt>
                <c:pt idx="152">
                  <c:v>2.4320000000000017</c:v>
                </c:pt>
                <c:pt idx="153">
                  <c:v>2.4480000000000017</c:v>
                </c:pt>
                <c:pt idx="154">
                  <c:v>2.4640000000000017</c:v>
                </c:pt>
                <c:pt idx="155">
                  <c:v>2.4800000000000018</c:v>
                </c:pt>
                <c:pt idx="156">
                  <c:v>2.4960000000000018</c:v>
                </c:pt>
                <c:pt idx="157">
                  <c:v>2.5120000000000018</c:v>
                </c:pt>
                <c:pt idx="158">
                  <c:v>2.5280000000000018</c:v>
                </c:pt>
                <c:pt idx="159">
                  <c:v>2.5440000000000018</c:v>
                </c:pt>
                <c:pt idx="160">
                  <c:v>2.5600000000000018</c:v>
                </c:pt>
                <c:pt idx="161">
                  <c:v>2.5760000000000018</c:v>
                </c:pt>
                <c:pt idx="162">
                  <c:v>2.5920000000000019</c:v>
                </c:pt>
                <c:pt idx="163">
                  <c:v>2.6080000000000019</c:v>
                </c:pt>
                <c:pt idx="164">
                  <c:v>2.6240000000000019</c:v>
                </c:pt>
                <c:pt idx="165">
                  <c:v>2.6400000000000019</c:v>
                </c:pt>
                <c:pt idx="166">
                  <c:v>2.6560000000000019</c:v>
                </c:pt>
                <c:pt idx="167">
                  <c:v>2.6720000000000019</c:v>
                </c:pt>
                <c:pt idx="168">
                  <c:v>2.6880000000000019</c:v>
                </c:pt>
                <c:pt idx="169">
                  <c:v>2.704000000000002</c:v>
                </c:pt>
                <c:pt idx="170">
                  <c:v>2.720000000000002</c:v>
                </c:pt>
                <c:pt idx="171">
                  <c:v>2.736000000000002</c:v>
                </c:pt>
                <c:pt idx="172">
                  <c:v>2.752000000000002</c:v>
                </c:pt>
                <c:pt idx="173">
                  <c:v>2.768000000000002</c:v>
                </c:pt>
                <c:pt idx="174">
                  <c:v>2.784000000000002</c:v>
                </c:pt>
                <c:pt idx="175">
                  <c:v>2.800000000000002</c:v>
                </c:pt>
                <c:pt idx="176">
                  <c:v>2.8160000000000021</c:v>
                </c:pt>
                <c:pt idx="177">
                  <c:v>2.8320000000000021</c:v>
                </c:pt>
                <c:pt idx="178">
                  <c:v>2.8480000000000021</c:v>
                </c:pt>
                <c:pt idx="179">
                  <c:v>2.8640000000000021</c:v>
                </c:pt>
                <c:pt idx="180">
                  <c:v>2.8800000000000021</c:v>
                </c:pt>
                <c:pt idx="181">
                  <c:v>2.8960000000000021</c:v>
                </c:pt>
                <c:pt idx="182">
                  <c:v>2.9120000000000021</c:v>
                </c:pt>
                <c:pt idx="183">
                  <c:v>2.9280000000000022</c:v>
                </c:pt>
                <c:pt idx="184">
                  <c:v>2.9440000000000022</c:v>
                </c:pt>
                <c:pt idx="185">
                  <c:v>2.9600000000000022</c:v>
                </c:pt>
                <c:pt idx="186">
                  <c:v>2.9760000000000022</c:v>
                </c:pt>
                <c:pt idx="187">
                  <c:v>2.9920000000000022</c:v>
                </c:pt>
                <c:pt idx="188">
                  <c:v>3.0080000000000022</c:v>
                </c:pt>
                <c:pt idx="189">
                  <c:v>3.0240000000000022</c:v>
                </c:pt>
                <c:pt idx="190">
                  <c:v>3.0400000000000023</c:v>
                </c:pt>
                <c:pt idx="191">
                  <c:v>3.0560000000000023</c:v>
                </c:pt>
                <c:pt idx="192">
                  <c:v>3.0720000000000023</c:v>
                </c:pt>
                <c:pt idx="193">
                  <c:v>3.0880000000000023</c:v>
                </c:pt>
                <c:pt idx="194">
                  <c:v>3.1040000000000023</c:v>
                </c:pt>
                <c:pt idx="195">
                  <c:v>3.1200000000000023</c:v>
                </c:pt>
                <c:pt idx="196">
                  <c:v>3.1360000000000023</c:v>
                </c:pt>
                <c:pt idx="197">
                  <c:v>3.1520000000000024</c:v>
                </c:pt>
                <c:pt idx="198">
                  <c:v>3.1680000000000024</c:v>
                </c:pt>
                <c:pt idx="199">
                  <c:v>3.1840000000000024</c:v>
                </c:pt>
                <c:pt idx="200">
                  <c:v>3.2000000000000024</c:v>
                </c:pt>
                <c:pt idx="201">
                  <c:v>3.2160000000000024</c:v>
                </c:pt>
                <c:pt idx="202">
                  <c:v>3.2320000000000024</c:v>
                </c:pt>
                <c:pt idx="203">
                  <c:v>3.2480000000000024</c:v>
                </c:pt>
                <c:pt idx="204">
                  <c:v>3.2640000000000025</c:v>
                </c:pt>
                <c:pt idx="205">
                  <c:v>3.2800000000000025</c:v>
                </c:pt>
                <c:pt idx="206">
                  <c:v>3.2960000000000025</c:v>
                </c:pt>
                <c:pt idx="207">
                  <c:v>3.3120000000000025</c:v>
                </c:pt>
                <c:pt idx="208">
                  <c:v>3.3280000000000025</c:v>
                </c:pt>
                <c:pt idx="209">
                  <c:v>3.3440000000000025</c:v>
                </c:pt>
                <c:pt idx="210">
                  <c:v>3.3600000000000025</c:v>
                </c:pt>
                <c:pt idx="211">
                  <c:v>3.3760000000000026</c:v>
                </c:pt>
                <c:pt idx="212">
                  <c:v>3.3920000000000026</c:v>
                </c:pt>
                <c:pt idx="213">
                  <c:v>3.4080000000000026</c:v>
                </c:pt>
                <c:pt idx="214">
                  <c:v>3.4240000000000026</c:v>
                </c:pt>
                <c:pt idx="215">
                  <c:v>3.4400000000000026</c:v>
                </c:pt>
                <c:pt idx="216">
                  <c:v>3.4560000000000026</c:v>
                </c:pt>
                <c:pt idx="217">
                  <c:v>3.4720000000000026</c:v>
                </c:pt>
                <c:pt idx="218">
                  <c:v>3.4880000000000027</c:v>
                </c:pt>
                <c:pt idx="219">
                  <c:v>3.5040000000000027</c:v>
                </c:pt>
                <c:pt idx="220">
                  <c:v>3.5200000000000027</c:v>
                </c:pt>
                <c:pt idx="221">
                  <c:v>3.5360000000000027</c:v>
                </c:pt>
                <c:pt idx="222">
                  <c:v>3.5520000000000027</c:v>
                </c:pt>
                <c:pt idx="223">
                  <c:v>3.5680000000000027</c:v>
                </c:pt>
                <c:pt idx="224">
                  <c:v>3.5840000000000027</c:v>
                </c:pt>
                <c:pt idx="225">
                  <c:v>3.6000000000000028</c:v>
                </c:pt>
                <c:pt idx="226">
                  <c:v>3.6160000000000028</c:v>
                </c:pt>
                <c:pt idx="227">
                  <c:v>3.6320000000000028</c:v>
                </c:pt>
                <c:pt idx="228">
                  <c:v>3.6480000000000028</c:v>
                </c:pt>
                <c:pt idx="229">
                  <c:v>3.6640000000000028</c:v>
                </c:pt>
                <c:pt idx="230">
                  <c:v>3.6800000000000028</c:v>
                </c:pt>
                <c:pt idx="231">
                  <c:v>3.6960000000000028</c:v>
                </c:pt>
                <c:pt idx="232">
                  <c:v>3.7120000000000029</c:v>
                </c:pt>
                <c:pt idx="233">
                  <c:v>3.7280000000000029</c:v>
                </c:pt>
                <c:pt idx="234">
                  <c:v>3.7440000000000029</c:v>
                </c:pt>
                <c:pt idx="235">
                  <c:v>3.7600000000000029</c:v>
                </c:pt>
                <c:pt idx="236">
                  <c:v>3.7760000000000029</c:v>
                </c:pt>
                <c:pt idx="237">
                  <c:v>3.7920000000000029</c:v>
                </c:pt>
                <c:pt idx="238">
                  <c:v>3.8080000000000029</c:v>
                </c:pt>
                <c:pt idx="239">
                  <c:v>3.824000000000003</c:v>
                </c:pt>
                <c:pt idx="240">
                  <c:v>3.840000000000003</c:v>
                </c:pt>
                <c:pt idx="241">
                  <c:v>3.856000000000003</c:v>
                </c:pt>
                <c:pt idx="242">
                  <c:v>3.872000000000003</c:v>
                </c:pt>
                <c:pt idx="243">
                  <c:v>3.888000000000003</c:v>
                </c:pt>
                <c:pt idx="244">
                  <c:v>3.904000000000003</c:v>
                </c:pt>
                <c:pt idx="245">
                  <c:v>3.920000000000003</c:v>
                </c:pt>
                <c:pt idx="246">
                  <c:v>3.9360000000000031</c:v>
                </c:pt>
                <c:pt idx="247">
                  <c:v>3.9520000000000031</c:v>
                </c:pt>
                <c:pt idx="248">
                  <c:v>3.9680000000000031</c:v>
                </c:pt>
                <c:pt idx="249">
                  <c:v>3.9840000000000031</c:v>
                </c:pt>
                <c:pt idx="250">
                  <c:v>4.0000000000000027</c:v>
                </c:pt>
                <c:pt idx="251">
                  <c:v>4.0160000000000027</c:v>
                </c:pt>
                <c:pt idx="252">
                  <c:v>4.0320000000000027</c:v>
                </c:pt>
                <c:pt idx="253">
                  <c:v>4.0480000000000027</c:v>
                </c:pt>
                <c:pt idx="254">
                  <c:v>4.0640000000000027</c:v>
                </c:pt>
                <c:pt idx="255">
                  <c:v>4.0800000000000027</c:v>
                </c:pt>
                <c:pt idx="256">
                  <c:v>4.0960000000000027</c:v>
                </c:pt>
                <c:pt idx="257">
                  <c:v>4.1120000000000028</c:v>
                </c:pt>
                <c:pt idx="258">
                  <c:v>4.1280000000000028</c:v>
                </c:pt>
                <c:pt idx="259">
                  <c:v>4.1440000000000028</c:v>
                </c:pt>
                <c:pt idx="260">
                  <c:v>4.1600000000000028</c:v>
                </c:pt>
                <c:pt idx="261">
                  <c:v>4.1760000000000028</c:v>
                </c:pt>
                <c:pt idx="262">
                  <c:v>4.1920000000000028</c:v>
                </c:pt>
                <c:pt idx="263">
                  <c:v>4.2080000000000028</c:v>
                </c:pt>
                <c:pt idx="264">
                  <c:v>4.2240000000000029</c:v>
                </c:pt>
                <c:pt idx="265">
                  <c:v>4.2400000000000029</c:v>
                </c:pt>
                <c:pt idx="266">
                  <c:v>4.2560000000000029</c:v>
                </c:pt>
                <c:pt idx="267">
                  <c:v>4.2720000000000029</c:v>
                </c:pt>
                <c:pt idx="268">
                  <c:v>4.2880000000000029</c:v>
                </c:pt>
                <c:pt idx="269">
                  <c:v>4.3040000000000029</c:v>
                </c:pt>
                <c:pt idx="270">
                  <c:v>4.3200000000000029</c:v>
                </c:pt>
                <c:pt idx="271">
                  <c:v>4.336000000000003</c:v>
                </c:pt>
                <c:pt idx="272">
                  <c:v>4.352000000000003</c:v>
                </c:pt>
                <c:pt idx="273">
                  <c:v>4.368000000000003</c:v>
                </c:pt>
                <c:pt idx="274">
                  <c:v>4.384000000000003</c:v>
                </c:pt>
                <c:pt idx="275">
                  <c:v>4.400000000000003</c:v>
                </c:pt>
                <c:pt idx="276">
                  <c:v>4.416000000000003</c:v>
                </c:pt>
                <c:pt idx="277">
                  <c:v>4.432000000000003</c:v>
                </c:pt>
                <c:pt idx="278">
                  <c:v>4.4480000000000031</c:v>
                </c:pt>
                <c:pt idx="279">
                  <c:v>4.4640000000000031</c:v>
                </c:pt>
                <c:pt idx="280">
                  <c:v>4.4800000000000031</c:v>
                </c:pt>
                <c:pt idx="281">
                  <c:v>4.4960000000000031</c:v>
                </c:pt>
                <c:pt idx="282">
                  <c:v>4.5120000000000031</c:v>
                </c:pt>
                <c:pt idx="283">
                  <c:v>4.5280000000000031</c:v>
                </c:pt>
                <c:pt idx="284">
                  <c:v>4.5440000000000031</c:v>
                </c:pt>
                <c:pt idx="285">
                  <c:v>4.5600000000000032</c:v>
                </c:pt>
                <c:pt idx="286">
                  <c:v>4.5760000000000032</c:v>
                </c:pt>
                <c:pt idx="287">
                  <c:v>4.5920000000000032</c:v>
                </c:pt>
                <c:pt idx="288">
                  <c:v>4.6080000000000032</c:v>
                </c:pt>
                <c:pt idx="289">
                  <c:v>4.6240000000000032</c:v>
                </c:pt>
                <c:pt idx="290">
                  <c:v>4.6400000000000032</c:v>
                </c:pt>
                <c:pt idx="291">
                  <c:v>4.6560000000000032</c:v>
                </c:pt>
                <c:pt idx="292">
                  <c:v>4.6720000000000033</c:v>
                </c:pt>
                <c:pt idx="293">
                  <c:v>4.6880000000000033</c:v>
                </c:pt>
                <c:pt idx="294">
                  <c:v>4.7040000000000033</c:v>
                </c:pt>
                <c:pt idx="295">
                  <c:v>4.7200000000000033</c:v>
                </c:pt>
                <c:pt idx="296">
                  <c:v>4.7360000000000033</c:v>
                </c:pt>
                <c:pt idx="297">
                  <c:v>4.7520000000000033</c:v>
                </c:pt>
                <c:pt idx="298">
                  <c:v>4.7680000000000033</c:v>
                </c:pt>
                <c:pt idx="299">
                  <c:v>4.7840000000000034</c:v>
                </c:pt>
                <c:pt idx="300">
                  <c:v>4.8000000000000034</c:v>
                </c:pt>
                <c:pt idx="301">
                  <c:v>4.8160000000000034</c:v>
                </c:pt>
                <c:pt idx="302">
                  <c:v>4.8320000000000034</c:v>
                </c:pt>
                <c:pt idx="303">
                  <c:v>4.8480000000000034</c:v>
                </c:pt>
                <c:pt idx="304">
                  <c:v>4.8640000000000034</c:v>
                </c:pt>
                <c:pt idx="305">
                  <c:v>4.8800000000000034</c:v>
                </c:pt>
                <c:pt idx="306">
                  <c:v>4.8960000000000035</c:v>
                </c:pt>
                <c:pt idx="307">
                  <c:v>4.9120000000000035</c:v>
                </c:pt>
                <c:pt idx="308">
                  <c:v>4.9280000000000035</c:v>
                </c:pt>
                <c:pt idx="309">
                  <c:v>4.9440000000000035</c:v>
                </c:pt>
                <c:pt idx="310">
                  <c:v>4.9600000000000035</c:v>
                </c:pt>
                <c:pt idx="311">
                  <c:v>4.9760000000000035</c:v>
                </c:pt>
                <c:pt idx="312">
                  <c:v>4.9920000000000035</c:v>
                </c:pt>
                <c:pt idx="313">
                  <c:v>5.0080000000000036</c:v>
                </c:pt>
                <c:pt idx="314">
                  <c:v>5.0240000000000036</c:v>
                </c:pt>
                <c:pt idx="315">
                  <c:v>5.0400000000000036</c:v>
                </c:pt>
                <c:pt idx="316">
                  <c:v>5.0560000000000036</c:v>
                </c:pt>
                <c:pt idx="317">
                  <c:v>5.0720000000000036</c:v>
                </c:pt>
                <c:pt idx="318">
                  <c:v>5.0880000000000036</c:v>
                </c:pt>
                <c:pt idx="319">
                  <c:v>5.1040000000000036</c:v>
                </c:pt>
                <c:pt idx="320">
                  <c:v>5.1200000000000037</c:v>
                </c:pt>
                <c:pt idx="321">
                  <c:v>5.1360000000000037</c:v>
                </c:pt>
                <c:pt idx="322">
                  <c:v>5.1520000000000037</c:v>
                </c:pt>
                <c:pt idx="323">
                  <c:v>5.1680000000000037</c:v>
                </c:pt>
                <c:pt idx="324">
                  <c:v>5.1840000000000037</c:v>
                </c:pt>
                <c:pt idx="325">
                  <c:v>5.2000000000000037</c:v>
                </c:pt>
                <c:pt idx="326">
                  <c:v>5.2160000000000037</c:v>
                </c:pt>
                <c:pt idx="327">
                  <c:v>5.2320000000000038</c:v>
                </c:pt>
                <c:pt idx="328">
                  <c:v>5.2480000000000038</c:v>
                </c:pt>
                <c:pt idx="329">
                  <c:v>5.2640000000000038</c:v>
                </c:pt>
                <c:pt idx="330">
                  <c:v>5.2800000000000038</c:v>
                </c:pt>
                <c:pt idx="331">
                  <c:v>5.2960000000000038</c:v>
                </c:pt>
                <c:pt idx="332">
                  <c:v>5.3120000000000038</c:v>
                </c:pt>
                <c:pt idx="333">
                  <c:v>5.3280000000000038</c:v>
                </c:pt>
                <c:pt idx="334">
                  <c:v>5.3440000000000039</c:v>
                </c:pt>
                <c:pt idx="335">
                  <c:v>5.3600000000000039</c:v>
                </c:pt>
                <c:pt idx="336">
                  <c:v>5.3760000000000039</c:v>
                </c:pt>
                <c:pt idx="337">
                  <c:v>5.3920000000000039</c:v>
                </c:pt>
                <c:pt idx="338">
                  <c:v>5.4080000000000039</c:v>
                </c:pt>
                <c:pt idx="339">
                  <c:v>5.4240000000000039</c:v>
                </c:pt>
                <c:pt idx="340">
                  <c:v>5.4400000000000039</c:v>
                </c:pt>
                <c:pt idx="341">
                  <c:v>5.456000000000004</c:v>
                </c:pt>
                <c:pt idx="342">
                  <c:v>5.472000000000004</c:v>
                </c:pt>
                <c:pt idx="343">
                  <c:v>5.488000000000004</c:v>
                </c:pt>
                <c:pt idx="344">
                  <c:v>5.504000000000004</c:v>
                </c:pt>
                <c:pt idx="345">
                  <c:v>5.520000000000004</c:v>
                </c:pt>
                <c:pt idx="346">
                  <c:v>5.536000000000004</c:v>
                </c:pt>
                <c:pt idx="347">
                  <c:v>5.552000000000004</c:v>
                </c:pt>
                <c:pt idx="348">
                  <c:v>5.5680000000000041</c:v>
                </c:pt>
                <c:pt idx="349">
                  <c:v>5.5840000000000041</c:v>
                </c:pt>
                <c:pt idx="350">
                  <c:v>5.6000000000000041</c:v>
                </c:pt>
                <c:pt idx="351">
                  <c:v>5.6160000000000041</c:v>
                </c:pt>
                <c:pt idx="352">
                  <c:v>5.6320000000000041</c:v>
                </c:pt>
                <c:pt idx="353">
                  <c:v>5.6480000000000041</c:v>
                </c:pt>
                <c:pt idx="354">
                  <c:v>5.6640000000000041</c:v>
                </c:pt>
                <c:pt idx="355">
                  <c:v>5.6800000000000042</c:v>
                </c:pt>
                <c:pt idx="356">
                  <c:v>5.6960000000000042</c:v>
                </c:pt>
                <c:pt idx="357">
                  <c:v>5.7120000000000042</c:v>
                </c:pt>
                <c:pt idx="358">
                  <c:v>5.7280000000000042</c:v>
                </c:pt>
                <c:pt idx="359">
                  <c:v>5.7440000000000042</c:v>
                </c:pt>
                <c:pt idx="360">
                  <c:v>5.7600000000000042</c:v>
                </c:pt>
                <c:pt idx="361">
                  <c:v>5.7760000000000042</c:v>
                </c:pt>
                <c:pt idx="362">
                  <c:v>5.7920000000000043</c:v>
                </c:pt>
                <c:pt idx="363">
                  <c:v>5.8080000000000043</c:v>
                </c:pt>
                <c:pt idx="364">
                  <c:v>5.8240000000000043</c:v>
                </c:pt>
                <c:pt idx="365">
                  <c:v>5.8400000000000043</c:v>
                </c:pt>
                <c:pt idx="366">
                  <c:v>5.8560000000000043</c:v>
                </c:pt>
                <c:pt idx="367">
                  <c:v>5.8720000000000043</c:v>
                </c:pt>
                <c:pt idx="368">
                  <c:v>5.8880000000000043</c:v>
                </c:pt>
                <c:pt idx="369">
                  <c:v>5.9040000000000044</c:v>
                </c:pt>
                <c:pt idx="370">
                  <c:v>5.9200000000000044</c:v>
                </c:pt>
                <c:pt idx="371">
                  <c:v>5.9360000000000044</c:v>
                </c:pt>
                <c:pt idx="372">
                  <c:v>5.9520000000000044</c:v>
                </c:pt>
                <c:pt idx="373">
                  <c:v>5.9680000000000044</c:v>
                </c:pt>
                <c:pt idx="374">
                  <c:v>5.9840000000000044</c:v>
                </c:pt>
                <c:pt idx="375">
                  <c:v>6.0000000000000044</c:v>
                </c:pt>
                <c:pt idx="376">
                  <c:v>6.0160000000000045</c:v>
                </c:pt>
                <c:pt idx="377">
                  <c:v>6.0320000000000045</c:v>
                </c:pt>
                <c:pt idx="378">
                  <c:v>6.0480000000000045</c:v>
                </c:pt>
                <c:pt idx="379">
                  <c:v>6.0640000000000045</c:v>
                </c:pt>
                <c:pt idx="380">
                  <c:v>6.0800000000000045</c:v>
                </c:pt>
                <c:pt idx="381">
                  <c:v>6.0960000000000045</c:v>
                </c:pt>
                <c:pt idx="382">
                  <c:v>6.1120000000000045</c:v>
                </c:pt>
                <c:pt idx="383">
                  <c:v>6.1280000000000046</c:v>
                </c:pt>
                <c:pt idx="384">
                  <c:v>6.1440000000000046</c:v>
                </c:pt>
                <c:pt idx="385">
                  <c:v>6.1600000000000046</c:v>
                </c:pt>
                <c:pt idx="386">
                  <c:v>6.1760000000000046</c:v>
                </c:pt>
                <c:pt idx="387">
                  <c:v>6.1920000000000046</c:v>
                </c:pt>
                <c:pt idx="388">
                  <c:v>6.2080000000000046</c:v>
                </c:pt>
                <c:pt idx="389">
                  <c:v>6.2240000000000046</c:v>
                </c:pt>
                <c:pt idx="390">
                  <c:v>6.2400000000000047</c:v>
                </c:pt>
                <c:pt idx="391">
                  <c:v>6.2560000000000047</c:v>
                </c:pt>
                <c:pt idx="392">
                  <c:v>6.2720000000000047</c:v>
                </c:pt>
                <c:pt idx="393">
                  <c:v>6.2880000000000047</c:v>
                </c:pt>
                <c:pt idx="394">
                  <c:v>6.3040000000000047</c:v>
                </c:pt>
                <c:pt idx="395">
                  <c:v>6.3200000000000047</c:v>
                </c:pt>
                <c:pt idx="396">
                  <c:v>6.3360000000000047</c:v>
                </c:pt>
                <c:pt idx="397">
                  <c:v>6.3520000000000048</c:v>
                </c:pt>
                <c:pt idx="398">
                  <c:v>6.3680000000000048</c:v>
                </c:pt>
                <c:pt idx="399">
                  <c:v>6.3840000000000048</c:v>
                </c:pt>
                <c:pt idx="400">
                  <c:v>6.4000000000000048</c:v>
                </c:pt>
                <c:pt idx="401">
                  <c:v>6.4160000000000048</c:v>
                </c:pt>
                <c:pt idx="402">
                  <c:v>6.4320000000000048</c:v>
                </c:pt>
                <c:pt idx="403">
                  <c:v>6.4480000000000048</c:v>
                </c:pt>
                <c:pt idx="404">
                  <c:v>6.4640000000000049</c:v>
                </c:pt>
                <c:pt idx="405">
                  <c:v>6.4800000000000049</c:v>
                </c:pt>
                <c:pt idx="406">
                  <c:v>6.4960000000000049</c:v>
                </c:pt>
                <c:pt idx="407">
                  <c:v>6.5120000000000049</c:v>
                </c:pt>
                <c:pt idx="408">
                  <c:v>6.5280000000000049</c:v>
                </c:pt>
                <c:pt idx="409">
                  <c:v>6.5440000000000049</c:v>
                </c:pt>
                <c:pt idx="410">
                  <c:v>6.5600000000000049</c:v>
                </c:pt>
                <c:pt idx="411">
                  <c:v>6.576000000000005</c:v>
                </c:pt>
                <c:pt idx="412">
                  <c:v>6.592000000000005</c:v>
                </c:pt>
                <c:pt idx="413">
                  <c:v>6.608000000000005</c:v>
                </c:pt>
                <c:pt idx="414">
                  <c:v>6.624000000000005</c:v>
                </c:pt>
                <c:pt idx="415">
                  <c:v>6.640000000000005</c:v>
                </c:pt>
                <c:pt idx="416">
                  <c:v>6.656000000000005</c:v>
                </c:pt>
                <c:pt idx="417">
                  <c:v>6.672000000000005</c:v>
                </c:pt>
                <c:pt idx="418">
                  <c:v>6.6880000000000051</c:v>
                </c:pt>
                <c:pt idx="419">
                  <c:v>6.7040000000000051</c:v>
                </c:pt>
                <c:pt idx="420">
                  <c:v>6.7200000000000051</c:v>
                </c:pt>
                <c:pt idx="421">
                  <c:v>6.7360000000000051</c:v>
                </c:pt>
                <c:pt idx="422">
                  <c:v>6.7520000000000051</c:v>
                </c:pt>
                <c:pt idx="423">
                  <c:v>6.7680000000000051</c:v>
                </c:pt>
                <c:pt idx="424">
                  <c:v>6.7840000000000051</c:v>
                </c:pt>
                <c:pt idx="425">
                  <c:v>6.8000000000000052</c:v>
                </c:pt>
                <c:pt idx="426">
                  <c:v>6.8160000000000052</c:v>
                </c:pt>
                <c:pt idx="427">
                  <c:v>6.8320000000000052</c:v>
                </c:pt>
                <c:pt idx="428">
                  <c:v>6.8480000000000052</c:v>
                </c:pt>
                <c:pt idx="429">
                  <c:v>6.8640000000000052</c:v>
                </c:pt>
                <c:pt idx="430">
                  <c:v>6.8800000000000052</c:v>
                </c:pt>
                <c:pt idx="431">
                  <c:v>6.8960000000000052</c:v>
                </c:pt>
                <c:pt idx="432">
                  <c:v>6.9120000000000053</c:v>
                </c:pt>
                <c:pt idx="433">
                  <c:v>6.9280000000000053</c:v>
                </c:pt>
                <c:pt idx="434">
                  <c:v>6.9440000000000053</c:v>
                </c:pt>
                <c:pt idx="435">
                  <c:v>6.9600000000000053</c:v>
                </c:pt>
                <c:pt idx="436">
                  <c:v>6.9760000000000053</c:v>
                </c:pt>
                <c:pt idx="437">
                  <c:v>6.9920000000000053</c:v>
                </c:pt>
                <c:pt idx="438">
                  <c:v>7.0080000000000053</c:v>
                </c:pt>
                <c:pt idx="439">
                  <c:v>7.0240000000000054</c:v>
                </c:pt>
                <c:pt idx="440">
                  <c:v>7.0400000000000054</c:v>
                </c:pt>
                <c:pt idx="441">
                  <c:v>7.0560000000000054</c:v>
                </c:pt>
                <c:pt idx="442">
                  <c:v>7.0720000000000054</c:v>
                </c:pt>
                <c:pt idx="443">
                  <c:v>7.0880000000000054</c:v>
                </c:pt>
                <c:pt idx="444">
                  <c:v>7.1040000000000054</c:v>
                </c:pt>
                <c:pt idx="445">
                  <c:v>7.1200000000000054</c:v>
                </c:pt>
                <c:pt idx="446">
                  <c:v>7.1360000000000054</c:v>
                </c:pt>
                <c:pt idx="447">
                  <c:v>7.1520000000000055</c:v>
                </c:pt>
                <c:pt idx="448">
                  <c:v>7.1680000000000055</c:v>
                </c:pt>
                <c:pt idx="449">
                  <c:v>7.1840000000000055</c:v>
                </c:pt>
                <c:pt idx="450">
                  <c:v>7.2000000000000055</c:v>
                </c:pt>
                <c:pt idx="451">
                  <c:v>7.2160000000000055</c:v>
                </c:pt>
                <c:pt idx="452">
                  <c:v>7.2320000000000055</c:v>
                </c:pt>
                <c:pt idx="453">
                  <c:v>7.2480000000000055</c:v>
                </c:pt>
                <c:pt idx="454">
                  <c:v>7.2640000000000056</c:v>
                </c:pt>
                <c:pt idx="455">
                  <c:v>7.2800000000000056</c:v>
                </c:pt>
                <c:pt idx="456">
                  <c:v>7.2960000000000056</c:v>
                </c:pt>
                <c:pt idx="457">
                  <c:v>7.3120000000000056</c:v>
                </c:pt>
                <c:pt idx="458">
                  <c:v>7.3280000000000056</c:v>
                </c:pt>
                <c:pt idx="459">
                  <c:v>7.3440000000000056</c:v>
                </c:pt>
                <c:pt idx="460">
                  <c:v>7.3600000000000056</c:v>
                </c:pt>
                <c:pt idx="461">
                  <c:v>7.3760000000000057</c:v>
                </c:pt>
                <c:pt idx="462">
                  <c:v>7.3920000000000057</c:v>
                </c:pt>
                <c:pt idx="463">
                  <c:v>7.4080000000000057</c:v>
                </c:pt>
                <c:pt idx="464">
                  <c:v>7.4240000000000057</c:v>
                </c:pt>
                <c:pt idx="465">
                  <c:v>7.4400000000000057</c:v>
                </c:pt>
                <c:pt idx="466">
                  <c:v>7.4560000000000057</c:v>
                </c:pt>
                <c:pt idx="467">
                  <c:v>7.4720000000000057</c:v>
                </c:pt>
                <c:pt idx="468">
                  <c:v>7.4880000000000058</c:v>
                </c:pt>
                <c:pt idx="469">
                  <c:v>7.5040000000000058</c:v>
                </c:pt>
                <c:pt idx="470">
                  <c:v>7.5200000000000058</c:v>
                </c:pt>
                <c:pt idx="471">
                  <c:v>7.5360000000000058</c:v>
                </c:pt>
                <c:pt idx="472">
                  <c:v>7.5520000000000058</c:v>
                </c:pt>
                <c:pt idx="473">
                  <c:v>7.5680000000000058</c:v>
                </c:pt>
                <c:pt idx="474">
                  <c:v>7.5840000000000058</c:v>
                </c:pt>
                <c:pt idx="475">
                  <c:v>7.6000000000000059</c:v>
                </c:pt>
                <c:pt idx="476">
                  <c:v>7.6160000000000059</c:v>
                </c:pt>
                <c:pt idx="477">
                  <c:v>7.6320000000000059</c:v>
                </c:pt>
                <c:pt idx="478">
                  <c:v>7.6480000000000059</c:v>
                </c:pt>
                <c:pt idx="479">
                  <c:v>7.6640000000000059</c:v>
                </c:pt>
                <c:pt idx="480">
                  <c:v>7.6800000000000059</c:v>
                </c:pt>
                <c:pt idx="481">
                  <c:v>7.6960000000000059</c:v>
                </c:pt>
                <c:pt idx="482">
                  <c:v>7.712000000000006</c:v>
                </c:pt>
                <c:pt idx="483">
                  <c:v>7.728000000000006</c:v>
                </c:pt>
                <c:pt idx="484">
                  <c:v>7.744000000000006</c:v>
                </c:pt>
                <c:pt idx="485">
                  <c:v>7.760000000000006</c:v>
                </c:pt>
                <c:pt idx="486">
                  <c:v>7.776000000000006</c:v>
                </c:pt>
                <c:pt idx="487">
                  <c:v>7.792000000000006</c:v>
                </c:pt>
                <c:pt idx="488">
                  <c:v>7.808000000000006</c:v>
                </c:pt>
                <c:pt idx="489">
                  <c:v>7.8240000000000061</c:v>
                </c:pt>
                <c:pt idx="490">
                  <c:v>7.8400000000000061</c:v>
                </c:pt>
                <c:pt idx="491">
                  <c:v>7.8560000000000061</c:v>
                </c:pt>
                <c:pt idx="492">
                  <c:v>7.8720000000000061</c:v>
                </c:pt>
                <c:pt idx="493">
                  <c:v>7.8880000000000061</c:v>
                </c:pt>
                <c:pt idx="494">
                  <c:v>7.9040000000000061</c:v>
                </c:pt>
                <c:pt idx="495">
                  <c:v>7.9200000000000061</c:v>
                </c:pt>
                <c:pt idx="496">
                  <c:v>7.9360000000000062</c:v>
                </c:pt>
                <c:pt idx="497">
                  <c:v>7.9520000000000062</c:v>
                </c:pt>
                <c:pt idx="498">
                  <c:v>7.9680000000000062</c:v>
                </c:pt>
                <c:pt idx="499">
                  <c:v>7.9840000000000062</c:v>
                </c:pt>
                <c:pt idx="500">
                  <c:v>8.0000000000000053</c:v>
                </c:pt>
                <c:pt idx="501">
                  <c:v>8.0160000000000053</c:v>
                </c:pt>
                <c:pt idx="502">
                  <c:v>8.0320000000000054</c:v>
                </c:pt>
                <c:pt idx="503">
                  <c:v>8.0480000000000054</c:v>
                </c:pt>
                <c:pt idx="504">
                  <c:v>8.0640000000000054</c:v>
                </c:pt>
                <c:pt idx="505">
                  <c:v>8.0800000000000054</c:v>
                </c:pt>
                <c:pt idx="506">
                  <c:v>8.0960000000000054</c:v>
                </c:pt>
                <c:pt idx="507">
                  <c:v>8.1120000000000054</c:v>
                </c:pt>
                <c:pt idx="508">
                  <c:v>8.1280000000000054</c:v>
                </c:pt>
                <c:pt idx="509">
                  <c:v>8.1440000000000055</c:v>
                </c:pt>
                <c:pt idx="510">
                  <c:v>8.1600000000000055</c:v>
                </c:pt>
                <c:pt idx="511">
                  <c:v>8.1760000000000055</c:v>
                </c:pt>
                <c:pt idx="512">
                  <c:v>8.1920000000000055</c:v>
                </c:pt>
                <c:pt idx="513">
                  <c:v>8.2080000000000055</c:v>
                </c:pt>
                <c:pt idx="514">
                  <c:v>8.2240000000000055</c:v>
                </c:pt>
                <c:pt idx="515">
                  <c:v>8.2400000000000055</c:v>
                </c:pt>
                <c:pt idx="516">
                  <c:v>8.2560000000000056</c:v>
                </c:pt>
                <c:pt idx="517">
                  <c:v>8.2720000000000056</c:v>
                </c:pt>
                <c:pt idx="518">
                  <c:v>8.2880000000000056</c:v>
                </c:pt>
                <c:pt idx="519">
                  <c:v>8.3040000000000056</c:v>
                </c:pt>
                <c:pt idx="520">
                  <c:v>8.3200000000000056</c:v>
                </c:pt>
                <c:pt idx="521">
                  <c:v>8.3360000000000056</c:v>
                </c:pt>
                <c:pt idx="522">
                  <c:v>8.3520000000000056</c:v>
                </c:pt>
                <c:pt idx="523">
                  <c:v>8.3680000000000057</c:v>
                </c:pt>
                <c:pt idx="524">
                  <c:v>8.3840000000000057</c:v>
                </c:pt>
                <c:pt idx="525">
                  <c:v>8.4000000000000057</c:v>
                </c:pt>
                <c:pt idx="526">
                  <c:v>8.4160000000000057</c:v>
                </c:pt>
                <c:pt idx="527">
                  <c:v>8.4320000000000057</c:v>
                </c:pt>
                <c:pt idx="528">
                  <c:v>8.4480000000000057</c:v>
                </c:pt>
                <c:pt idx="529">
                  <c:v>8.4640000000000057</c:v>
                </c:pt>
                <c:pt idx="530">
                  <c:v>8.4800000000000058</c:v>
                </c:pt>
                <c:pt idx="531">
                  <c:v>8.4960000000000058</c:v>
                </c:pt>
                <c:pt idx="532">
                  <c:v>8.5120000000000058</c:v>
                </c:pt>
                <c:pt idx="533">
                  <c:v>8.5280000000000058</c:v>
                </c:pt>
                <c:pt idx="534">
                  <c:v>8.5440000000000058</c:v>
                </c:pt>
                <c:pt idx="535">
                  <c:v>8.5600000000000058</c:v>
                </c:pt>
                <c:pt idx="536">
                  <c:v>8.5760000000000058</c:v>
                </c:pt>
                <c:pt idx="537">
                  <c:v>8.5920000000000059</c:v>
                </c:pt>
                <c:pt idx="538">
                  <c:v>8.6080000000000059</c:v>
                </c:pt>
                <c:pt idx="539">
                  <c:v>8.6240000000000059</c:v>
                </c:pt>
                <c:pt idx="540">
                  <c:v>8.6400000000000059</c:v>
                </c:pt>
                <c:pt idx="541">
                  <c:v>8.6560000000000059</c:v>
                </c:pt>
                <c:pt idx="542">
                  <c:v>8.6720000000000059</c:v>
                </c:pt>
                <c:pt idx="543">
                  <c:v>8.6880000000000059</c:v>
                </c:pt>
                <c:pt idx="544">
                  <c:v>8.704000000000006</c:v>
                </c:pt>
                <c:pt idx="545">
                  <c:v>8.720000000000006</c:v>
                </c:pt>
                <c:pt idx="546">
                  <c:v>8.736000000000006</c:v>
                </c:pt>
                <c:pt idx="547">
                  <c:v>8.752000000000006</c:v>
                </c:pt>
                <c:pt idx="548">
                  <c:v>8.768000000000006</c:v>
                </c:pt>
                <c:pt idx="549">
                  <c:v>8.784000000000006</c:v>
                </c:pt>
                <c:pt idx="550">
                  <c:v>8.800000000000006</c:v>
                </c:pt>
                <c:pt idx="551">
                  <c:v>8.8160000000000061</c:v>
                </c:pt>
                <c:pt idx="552">
                  <c:v>8.8320000000000061</c:v>
                </c:pt>
                <c:pt idx="553">
                  <c:v>8.8480000000000061</c:v>
                </c:pt>
                <c:pt idx="554">
                  <c:v>8.8640000000000061</c:v>
                </c:pt>
                <c:pt idx="555">
                  <c:v>8.8800000000000061</c:v>
                </c:pt>
                <c:pt idx="556">
                  <c:v>8.8960000000000061</c:v>
                </c:pt>
                <c:pt idx="557">
                  <c:v>8.9120000000000061</c:v>
                </c:pt>
                <c:pt idx="558">
                  <c:v>8.9280000000000062</c:v>
                </c:pt>
                <c:pt idx="559">
                  <c:v>8.9440000000000062</c:v>
                </c:pt>
                <c:pt idx="560">
                  <c:v>8.9600000000000062</c:v>
                </c:pt>
                <c:pt idx="561">
                  <c:v>8.9760000000000062</c:v>
                </c:pt>
                <c:pt idx="562">
                  <c:v>8.9920000000000062</c:v>
                </c:pt>
                <c:pt idx="563">
                  <c:v>9.0080000000000062</c:v>
                </c:pt>
                <c:pt idx="564">
                  <c:v>9.0240000000000062</c:v>
                </c:pt>
                <c:pt idx="565">
                  <c:v>9.0400000000000063</c:v>
                </c:pt>
                <c:pt idx="566">
                  <c:v>9.0560000000000063</c:v>
                </c:pt>
                <c:pt idx="567">
                  <c:v>9.0720000000000063</c:v>
                </c:pt>
                <c:pt idx="568">
                  <c:v>9.0880000000000063</c:v>
                </c:pt>
                <c:pt idx="569">
                  <c:v>9.1040000000000063</c:v>
                </c:pt>
                <c:pt idx="570">
                  <c:v>9.1200000000000063</c:v>
                </c:pt>
                <c:pt idx="571">
                  <c:v>9.1360000000000063</c:v>
                </c:pt>
                <c:pt idx="572">
                  <c:v>9.1520000000000064</c:v>
                </c:pt>
                <c:pt idx="573">
                  <c:v>9.1680000000000064</c:v>
                </c:pt>
                <c:pt idx="574">
                  <c:v>9.1840000000000064</c:v>
                </c:pt>
                <c:pt idx="575">
                  <c:v>9.2000000000000064</c:v>
                </c:pt>
                <c:pt idx="576">
                  <c:v>9.2160000000000064</c:v>
                </c:pt>
                <c:pt idx="577">
                  <c:v>9.2320000000000064</c:v>
                </c:pt>
                <c:pt idx="578">
                  <c:v>9.2480000000000064</c:v>
                </c:pt>
                <c:pt idx="579">
                  <c:v>9.2640000000000065</c:v>
                </c:pt>
                <c:pt idx="580">
                  <c:v>9.2800000000000065</c:v>
                </c:pt>
                <c:pt idx="581">
                  <c:v>9.2960000000000065</c:v>
                </c:pt>
                <c:pt idx="582">
                  <c:v>9.3120000000000065</c:v>
                </c:pt>
                <c:pt idx="583">
                  <c:v>9.3280000000000065</c:v>
                </c:pt>
                <c:pt idx="584">
                  <c:v>9.3440000000000065</c:v>
                </c:pt>
                <c:pt idx="585">
                  <c:v>9.3600000000000065</c:v>
                </c:pt>
                <c:pt idx="586">
                  <c:v>9.3760000000000066</c:v>
                </c:pt>
                <c:pt idx="587">
                  <c:v>9.3920000000000066</c:v>
                </c:pt>
                <c:pt idx="588">
                  <c:v>9.4080000000000066</c:v>
                </c:pt>
                <c:pt idx="589">
                  <c:v>9.4240000000000066</c:v>
                </c:pt>
                <c:pt idx="590">
                  <c:v>9.4400000000000066</c:v>
                </c:pt>
                <c:pt idx="591">
                  <c:v>9.4560000000000066</c:v>
                </c:pt>
                <c:pt idx="592">
                  <c:v>9.4720000000000066</c:v>
                </c:pt>
                <c:pt idx="593">
                  <c:v>9.4880000000000067</c:v>
                </c:pt>
                <c:pt idx="594">
                  <c:v>9.5040000000000067</c:v>
                </c:pt>
                <c:pt idx="595">
                  <c:v>9.5200000000000067</c:v>
                </c:pt>
                <c:pt idx="596">
                  <c:v>9.5360000000000067</c:v>
                </c:pt>
                <c:pt idx="597">
                  <c:v>9.5520000000000067</c:v>
                </c:pt>
                <c:pt idx="598">
                  <c:v>9.5680000000000067</c:v>
                </c:pt>
                <c:pt idx="599">
                  <c:v>9.5840000000000067</c:v>
                </c:pt>
                <c:pt idx="600">
                  <c:v>9.6000000000000068</c:v>
                </c:pt>
                <c:pt idx="601">
                  <c:v>9.6160000000000068</c:v>
                </c:pt>
                <c:pt idx="602">
                  <c:v>9.6320000000000068</c:v>
                </c:pt>
                <c:pt idx="603">
                  <c:v>9.6480000000000068</c:v>
                </c:pt>
                <c:pt idx="604">
                  <c:v>9.6640000000000068</c:v>
                </c:pt>
                <c:pt idx="605">
                  <c:v>9.6800000000000068</c:v>
                </c:pt>
                <c:pt idx="606">
                  <c:v>9.6960000000000068</c:v>
                </c:pt>
                <c:pt idx="607">
                  <c:v>9.7120000000000068</c:v>
                </c:pt>
                <c:pt idx="608">
                  <c:v>9.7280000000000069</c:v>
                </c:pt>
                <c:pt idx="609">
                  <c:v>9.7440000000000069</c:v>
                </c:pt>
                <c:pt idx="610">
                  <c:v>9.7600000000000069</c:v>
                </c:pt>
                <c:pt idx="611">
                  <c:v>9.7760000000000069</c:v>
                </c:pt>
                <c:pt idx="612">
                  <c:v>9.7920000000000069</c:v>
                </c:pt>
                <c:pt idx="613">
                  <c:v>9.8080000000000069</c:v>
                </c:pt>
                <c:pt idx="614">
                  <c:v>9.8240000000000069</c:v>
                </c:pt>
                <c:pt idx="615">
                  <c:v>9.840000000000007</c:v>
                </c:pt>
                <c:pt idx="616">
                  <c:v>9.856000000000007</c:v>
                </c:pt>
                <c:pt idx="617">
                  <c:v>9.872000000000007</c:v>
                </c:pt>
                <c:pt idx="618">
                  <c:v>9.888000000000007</c:v>
                </c:pt>
                <c:pt idx="619">
                  <c:v>9.904000000000007</c:v>
                </c:pt>
                <c:pt idx="620">
                  <c:v>9.920000000000007</c:v>
                </c:pt>
                <c:pt idx="621">
                  <c:v>9.936000000000007</c:v>
                </c:pt>
                <c:pt idx="622">
                  <c:v>9.9520000000000071</c:v>
                </c:pt>
                <c:pt idx="623">
                  <c:v>9.9680000000000071</c:v>
                </c:pt>
                <c:pt idx="624">
                  <c:v>9.9840000000000071</c:v>
                </c:pt>
                <c:pt idx="625">
                  <c:v>10.000000000000007</c:v>
                </c:pt>
                <c:pt idx="626">
                  <c:v>10.016000000000007</c:v>
                </c:pt>
                <c:pt idx="627">
                  <c:v>10.032000000000007</c:v>
                </c:pt>
                <c:pt idx="628">
                  <c:v>10.048000000000007</c:v>
                </c:pt>
                <c:pt idx="629">
                  <c:v>10.064000000000007</c:v>
                </c:pt>
                <c:pt idx="630">
                  <c:v>10.080000000000007</c:v>
                </c:pt>
                <c:pt idx="631">
                  <c:v>10.096000000000007</c:v>
                </c:pt>
                <c:pt idx="632">
                  <c:v>10.112000000000007</c:v>
                </c:pt>
                <c:pt idx="633">
                  <c:v>10.128000000000007</c:v>
                </c:pt>
                <c:pt idx="634">
                  <c:v>10.144000000000007</c:v>
                </c:pt>
                <c:pt idx="635">
                  <c:v>10.160000000000007</c:v>
                </c:pt>
                <c:pt idx="636">
                  <c:v>10.176000000000007</c:v>
                </c:pt>
                <c:pt idx="637">
                  <c:v>10.192000000000007</c:v>
                </c:pt>
                <c:pt idx="638">
                  <c:v>10.208000000000007</c:v>
                </c:pt>
                <c:pt idx="639">
                  <c:v>10.224000000000007</c:v>
                </c:pt>
                <c:pt idx="640">
                  <c:v>10.240000000000007</c:v>
                </c:pt>
                <c:pt idx="641">
                  <c:v>10.256000000000007</c:v>
                </c:pt>
                <c:pt idx="642">
                  <c:v>10.272000000000007</c:v>
                </c:pt>
                <c:pt idx="643">
                  <c:v>10.288000000000007</c:v>
                </c:pt>
                <c:pt idx="644">
                  <c:v>10.304000000000007</c:v>
                </c:pt>
                <c:pt idx="645">
                  <c:v>10.320000000000007</c:v>
                </c:pt>
                <c:pt idx="646">
                  <c:v>10.336000000000007</c:v>
                </c:pt>
                <c:pt idx="647">
                  <c:v>10.352000000000007</c:v>
                </c:pt>
                <c:pt idx="648">
                  <c:v>10.368000000000007</c:v>
                </c:pt>
                <c:pt idx="649">
                  <c:v>10.384000000000007</c:v>
                </c:pt>
                <c:pt idx="650">
                  <c:v>10.400000000000007</c:v>
                </c:pt>
                <c:pt idx="651">
                  <c:v>10.416000000000007</c:v>
                </c:pt>
                <c:pt idx="652">
                  <c:v>10.432000000000007</c:v>
                </c:pt>
                <c:pt idx="653">
                  <c:v>10.448000000000008</c:v>
                </c:pt>
                <c:pt idx="654">
                  <c:v>10.464000000000008</c:v>
                </c:pt>
                <c:pt idx="655">
                  <c:v>10.480000000000008</c:v>
                </c:pt>
                <c:pt idx="656">
                  <c:v>10.496000000000008</c:v>
                </c:pt>
                <c:pt idx="657">
                  <c:v>10.512000000000008</c:v>
                </c:pt>
                <c:pt idx="658">
                  <c:v>10.528000000000008</c:v>
                </c:pt>
                <c:pt idx="659">
                  <c:v>10.544000000000008</c:v>
                </c:pt>
                <c:pt idx="660">
                  <c:v>10.560000000000008</c:v>
                </c:pt>
                <c:pt idx="661">
                  <c:v>10.576000000000008</c:v>
                </c:pt>
                <c:pt idx="662">
                  <c:v>10.592000000000008</c:v>
                </c:pt>
                <c:pt idx="663">
                  <c:v>10.608000000000008</c:v>
                </c:pt>
                <c:pt idx="664">
                  <c:v>10.624000000000008</c:v>
                </c:pt>
                <c:pt idx="665">
                  <c:v>10.640000000000008</c:v>
                </c:pt>
                <c:pt idx="666">
                  <c:v>10.656000000000008</c:v>
                </c:pt>
                <c:pt idx="667">
                  <c:v>10.672000000000008</c:v>
                </c:pt>
                <c:pt idx="668">
                  <c:v>10.688000000000008</c:v>
                </c:pt>
                <c:pt idx="669">
                  <c:v>10.704000000000008</c:v>
                </c:pt>
                <c:pt idx="670">
                  <c:v>10.720000000000008</c:v>
                </c:pt>
                <c:pt idx="671">
                  <c:v>10.736000000000008</c:v>
                </c:pt>
                <c:pt idx="672">
                  <c:v>10.752000000000008</c:v>
                </c:pt>
                <c:pt idx="673">
                  <c:v>10.768000000000008</c:v>
                </c:pt>
                <c:pt idx="674">
                  <c:v>10.784000000000008</c:v>
                </c:pt>
                <c:pt idx="675">
                  <c:v>10.800000000000008</c:v>
                </c:pt>
                <c:pt idx="676">
                  <c:v>10.816000000000008</c:v>
                </c:pt>
                <c:pt idx="677">
                  <c:v>10.832000000000008</c:v>
                </c:pt>
                <c:pt idx="678">
                  <c:v>10.848000000000008</c:v>
                </c:pt>
                <c:pt idx="679">
                  <c:v>10.864000000000008</c:v>
                </c:pt>
                <c:pt idx="680">
                  <c:v>10.880000000000008</c:v>
                </c:pt>
                <c:pt idx="681">
                  <c:v>10.896000000000008</c:v>
                </c:pt>
                <c:pt idx="682">
                  <c:v>10.912000000000008</c:v>
                </c:pt>
                <c:pt idx="683">
                  <c:v>10.928000000000008</c:v>
                </c:pt>
                <c:pt idx="684">
                  <c:v>10.944000000000008</c:v>
                </c:pt>
                <c:pt idx="685">
                  <c:v>10.960000000000008</c:v>
                </c:pt>
                <c:pt idx="686">
                  <c:v>10.976000000000008</c:v>
                </c:pt>
                <c:pt idx="687">
                  <c:v>10.992000000000008</c:v>
                </c:pt>
                <c:pt idx="688">
                  <c:v>11.008000000000008</c:v>
                </c:pt>
                <c:pt idx="689">
                  <c:v>11.024000000000008</c:v>
                </c:pt>
                <c:pt idx="690">
                  <c:v>11.040000000000008</c:v>
                </c:pt>
                <c:pt idx="691">
                  <c:v>11.056000000000008</c:v>
                </c:pt>
                <c:pt idx="692">
                  <c:v>11.072000000000008</c:v>
                </c:pt>
                <c:pt idx="693">
                  <c:v>11.088000000000008</c:v>
                </c:pt>
                <c:pt idx="694">
                  <c:v>11.104000000000008</c:v>
                </c:pt>
                <c:pt idx="695">
                  <c:v>11.120000000000008</c:v>
                </c:pt>
                <c:pt idx="696">
                  <c:v>11.136000000000008</c:v>
                </c:pt>
                <c:pt idx="697">
                  <c:v>11.152000000000008</c:v>
                </c:pt>
                <c:pt idx="698">
                  <c:v>11.168000000000008</c:v>
                </c:pt>
                <c:pt idx="699">
                  <c:v>11.184000000000008</c:v>
                </c:pt>
                <c:pt idx="700">
                  <c:v>11.200000000000008</c:v>
                </c:pt>
                <c:pt idx="701">
                  <c:v>11.216000000000008</c:v>
                </c:pt>
                <c:pt idx="702">
                  <c:v>11.232000000000008</c:v>
                </c:pt>
                <c:pt idx="703">
                  <c:v>11.248000000000008</c:v>
                </c:pt>
                <c:pt idx="704">
                  <c:v>11.264000000000008</c:v>
                </c:pt>
                <c:pt idx="705">
                  <c:v>11.280000000000008</c:v>
                </c:pt>
                <c:pt idx="706">
                  <c:v>11.296000000000008</c:v>
                </c:pt>
                <c:pt idx="707">
                  <c:v>11.312000000000008</c:v>
                </c:pt>
                <c:pt idx="708">
                  <c:v>11.328000000000008</c:v>
                </c:pt>
                <c:pt idx="709">
                  <c:v>11.344000000000008</c:v>
                </c:pt>
                <c:pt idx="710">
                  <c:v>11.360000000000008</c:v>
                </c:pt>
                <c:pt idx="711">
                  <c:v>11.376000000000008</c:v>
                </c:pt>
                <c:pt idx="712">
                  <c:v>11.392000000000008</c:v>
                </c:pt>
                <c:pt idx="713">
                  <c:v>11.408000000000008</c:v>
                </c:pt>
                <c:pt idx="714">
                  <c:v>11.424000000000008</c:v>
                </c:pt>
                <c:pt idx="715">
                  <c:v>11.440000000000008</c:v>
                </c:pt>
                <c:pt idx="716">
                  <c:v>11.456000000000008</c:v>
                </c:pt>
                <c:pt idx="717">
                  <c:v>11.472000000000008</c:v>
                </c:pt>
                <c:pt idx="718">
                  <c:v>11.488000000000008</c:v>
                </c:pt>
                <c:pt idx="719">
                  <c:v>11.504000000000008</c:v>
                </c:pt>
                <c:pt idx="720">
                  <c:v>11.520000000000008</c:v>
                </c:pt>
                <c:pt idx="721">
                  <c:v>11.536000000000008</c:v>
                </c:pt>
                <c:pt idx="722">
                  <c:v>11.552000000000008</c:v>
                </c:pt>
                <c:pt idx="723">
                  <c:v>11.568000000000008</c:v>
                </c:pt>
                <c:pt idx="724">
                  <c:v>11.584000000000009</c:v>
                </c:pt>
                <c:pt idx="725">
                  <c:v>11.600000000000009</c:v>
                </c:pt>
                <c:pt idx="726">
                  <c:v>11.616000000000009</c:v>
                </c:pt>
                <c:pt idx="727">
                  <c:v>11.632000000000009</c:v>
                </c:pt>
                <c:pt idx="728">
                  <c:v>11.648000000000009</c:v>
                </c:pt>
                <c:pt idx="729">
                  <c:v>11.664000000000009</c:v>
                </c:pt>
                <c:pt idx="730">
                  <c:v>11.680000000000009</c:v>
                </c:pt>
                <c:pt idx="731">
                  <c:v>11.696000000000009</c:v>
                </c:pt>
                <c:pt idx="732">
                  <c:v>11.712000000000009</c:v>
                </c:pt>
                <c:pt idx="733">
                  <c:v>11.728000000000009</c:v>
                </c:pt>
                <c:pt idx="734">
                  <c:v>11.744000000000009</c:v>
                </c:pt>
                <c:pt idx="735">
                  <c:v>11.760000000000009</c:v>
                </c:pt>
                <c:pt idx="736">
                  <c:v>11.776000000000009</c:v>
                </c:pt>
                <c:pt idx="737">
                  <c:v>11.792000000000009</c:v>
                </c:pt>
                <c:pt idx="738">
                  <c:v>11.808000000000009</c:v>
                </c:pt>
                <c:pt idx="739">
                  <c:v>11.824000000000009</c:v>
                </c:pt>
                <c:pt idx="740">
                  <c:v>11.840000000000009</c:v>
                </c:pt>
                <c:pt idx="741">
                  <c:v>11.856000000000009</c:v>
                </c:pt>
                <c:pt idx="742">
                  <c:v>11.872000000000009</c:v>
                </c:pt>
                <c:pt idx="743">
                  <c:v>11.888000000000009</c:v>
                </c:pt>
                <c:pt idx="744">
                  <c:v>11.904000000000009</c:v>
                </c:pt>
                <c:pt idx="745">
                  <c:v>11.920000000000009</c:v>
                </c:pt>
                <c:pt idx="746">
                  <c:v>11.936000000000009</c:v>
                </c:pt>
                <c:pt idx="747">
                  <c:v>11.952000000000009</c:v>
                </c:pt>
                <c:pt idx="748">
                  <c:v>11.968000000000009</c:v>
                </c:pt>
                <c:pt idx="749">
                  <c:v>11.984000000000009</c:v>
                </c:pt>
                <c:pt idx="750">
                  <c:v>12.000000000000009</c:v>
                </c:pt>
                <c:pt idx="751">
                  <c:v>12.016000000000009</c:v>
                </c:pt>
                <c:pt idx="752">
                  <c:v>12.032000000000009</c:v>
                </c:pt>
                <c:pt idx="753">
                  <c:v>12.048000000000009</c:v>
                </c:pt>
                <c:pt idx="754">
                  <c:v>12.064000000000009</c:v>
                </c:pt>
                <c:pt idx="755">
                  <c:v>12.080000000000009</c:v>
                </c:pt>
                <c:pt idx="756">
                  <c:v>12.096000000000009</c:v>
                </c:pt>
                <c:pt idx="757">
                  <c:v>12.112000000000009</c:v>
                </c:pt>
                <c:pt idx="758">
                  <c:v>12.128000000000009</c:v>
                </c:pt>
                <c:pt idx="759">
                  <c:v>12.144000000000009</c:v>
                </c:pt>
                <c:pt idx="760">
                  <c:v>12.160000000000009</c:v>
                </c:pt>
                <c:pt idx="761">
                  <c:v>12.176000000000009</c:v>
                </c:pt>
                <c:pt idx="762">
                  <c:v>12.192000000000009</c:v>
                </c:pt>
                <c:pt idx="763">
                  <c:v>12.208000000000009</c:v>
                </c:pt>
                <c:pt idx="764">
                  <c:v>12.224000000000009</c:v>
                </c:pt>
                <c:pt idx="765">
                  <c:v>12.240000000000009</c:v>
                </c:pt>
                <c:pt idx="766">
                  <c:v>12.256000000000009</c:v>
                </c:pt>
                <c:pt idx="767">
                  <c:v>12.272000000000009</c:v>
                </c:pt>
                <c:pt idx="768">
                  <c:v>12.288000000000009</c:v>
                </c:pt>
                <c:pt idx="769">
                  <c:v>12.304000000000009</c:v>
                </c:pt>
                <c:pt idx="770">
                  <c:v>12.320000000000009</c:v>
                </c:pt>
                <c:pt idx="771">
                  <c:v>12.336000000000009</c:v>
                </c:pt>
                <c:pt idx="772">
                  <c:v>12.352000000000009</c:v>
                </c:pt>
                <c:pt idx="773">
                  <c:v>12.368000000000009</c:v>
                </c:pt>
                <c:pt idx="774">
                  <c:v>12.384000000000009</c:v>
                </c:pt>
                <c:pt idx="775">
                  <c:v>12.400000000000009</c:v>
                </c:pt>
                <c:pt idx="776">
                  <c:v>12.416000000000009</c:v>
                </c:pt>
                <c:pt idx="777">
                  <c:v>12.432000000000009</c:v>
                </c:pt>
                <c:pt idx="778">
                  <c:v>12.448000000000009</c:v>
                </c:pt>
                <c:pt idx="779">
                  <c:v>12.464000000000009</c:v>
                </c:pt>
                <c:pt idx="780">
                  <c:v>12.480000000000009</c:v>
                </c:pt>
                <c:pt idx="781">
                  <c:v>12.496000000000009</c:v>
                </c:pt>
                <c:pt idx="782">
                  <c:v>12.512000000000009</c:v>
                </c:pt>
                <c:pt idx="783">
                  <c:v>12.528000000000009</c:v>
                </c:pt>
                <c:pt idx="784">
                  <c:v>12.544000000000009</c:v>
                </c:pt>
                <c:pt idx="785">
                  <c:v>12.560000000000009</c:v>
                </c:pt>
                <c:pt idx="786">
                  <c:v>12.576000000000009</c:v>
                </c:pt>
                <c:pt idx="787">
                  <c:v>12.592000000000009</c:v>
                </c:pt>
                <c:pt idx="788">
                  <c:v>12.608000000000009</c:v>
                </c:pt>
                <c:pt idx="789">
                  <c:v>12.624000000000009</c:v>
                </c:pt>
                <c:pt idx="790">
                  <c:v>12.640000000000009</c:v>
                </c:pt>
                <c:pt idx="791">
                  <c:v>12.656000000000009</c:v>
                </c:pt>
                <c:pt idx="792">
                  <c:v>12.672000000000009</c:v>
                </c:pt>
                <c:pt idx="793">
                  <c:v>12.688000000000009</c:v>
                </c:pt>
                <c:pt idx="794">
                  <c:v>12.70400000000001</c:v>
                </c:pt>
                <c:pt idx="795">
                  <c:v>12.72000000000001</c:v>
                </c:pt>
                <c:pt idx="796">
                  <c:v>12.73600000000001</c:v>
                </c:pt>
                <c:pt idx="797">
                  <c:v>12.75200000000001</c:v>
                </c:pt>
                <c:pt idx="798">
                  <c:v>12.76800000000001</c:v>
                </c:pt>
                <c:pt idx="799">
                  <c:v>12.78400000000001</c:v>
                </c:pt>
                <c:pt idx="800">
                  <c:v>12.80000000000001</c:v>
                </c:pt>
                <c:pt idx="801">
                  <c:v>12.81600000000001</c:v>
                </c:pt>
                <c:pt idx="802">
                  <c:v>12.83200000000001</c:v>
                </c:pt>
                <c:pt idx="803">
                  <c:v>12.84800000000001</c:v>
                </c:pt>
                <c:pt idx="804">
                  <c:v>12.86400000000001</c:v>
                </c:pt>
                <c:pt idx="805">
                  <c:v>12.88000000000001</c:v>
                </c:pt>
                <c:pt idx="806">
                  <c:v>12.89600000000001</c:v>
                </c:pt>
                <c:pt idx="807">
                  <c:v>12.91200000000001</c:v>
                </c:pt>
                <c:pt idx="808">
                  <c:v>12.92800000000001</c:v>
                </c:pt>
                <c:pt idx="809">
                  <c:v>12.94400000000001</c:v>
                </c:pt>
                <c:pt idx="810">
                  <c:v>12.96000000000001</c:v>
                </c:pt>
                <c:pt idx="811">
                  <c:v>12.97600000000001</c:v>
                </c:pt>
                <c:pt idx="812">
                  <c:v>12.99200000000001</c:v>
                </c:pt>
                <c:pt idx="813">
                  <c:v>13.00800000000001</c:v>
                </c:pt>
                <c:pt idx="814">
                  <c:v>13.02400000000001</c:v>
                </c:pt>
                <c:pt idx="815">
                  <c:v>13.04000000000001</c:v>
                </c:pt>
                <c:pt idx="816">
                  <c:v>13.05600000000001</c:v>
                </c:pt>
                <c:pt idx="817">
                  <c:v>13.07200000000001</c:v>
                </c:pt>
                <c:pt idx="818">
                  <c:v>13.08800000000001</c:v>
                </c:pt>
                <c:pt idx="819">
                  <c:v>13.10400000000001</c:v>
                </c:pt>
                <c:pt idx="820">
                  <c:v>13.12000000000001</c:v>
                </c:pt>
                <c:pt idx="821">
                  <c:v>13.13600000000001</c:v>
                </c:pt>
                <c:pt idx="822">
                  <c:v>13.15200000000001</c:v>
                </c:pt>
                <c:pt idx="823">
                  <c:v>13.16800000000001</c:v>
                </c:pt>
                <c:pt idx="824">
                  <c:v>13.18400000000001</c:v>
                </c:pt>
                <c:pt idx="825">
                  <c:v>13.20000000000001</c:v>
                </c:pt>
                <c:pt idx="826">
                  <c:v>13.21600000000001</c:v>
                </c:pt>
                <c:pt idx="827">
                  <c:v>13.23200000000001</c:v>
                </c:pt>
                <c:pt idx="828">
                  <c:v>13.24800000000001</c:v>
                </c:pt>
                <c:pt idx="829">
                  <c:v>13.26400000000001</c:v>
                </c:pt>
                <c:pt idx="830">
                  <c:v>13.28000000000001</c:v>
                </c:pt>
                <c:pt idx="831">
                  <c:v>13.29600000000001</c:v>
                </c:pt>
                <c:pt idx="832">
                  <c:v>13.31200000000001</c:v>
                </c:pt>
                <c:pt idx="833">
                  <c:v>13.32800000000001</c:v>
                </c:pt>
                <c:pt idx="834">
                  <c:v>13.34400000000001</c:v>
                </c:pt>
                <c:pt idx="835">
                  <c:v>13.36000000000001</c:v>
                </c:pt>
                <c:pt idx="836">
                  <c:v>13.37600000000001</c:v>
                </c:pt>
                <c:pt idx="837">
                  <c:v>13.39200000000001</c:v>
                </c:pt>
                <c:pt idx="838">
                  <c:v>13.40800000000001</c:v>
                </c:pt>
                <c:pt idx="839">
                  <c:v>13.42400000000001</c:v>
                </c:pt>
                <c:pt idx="840">
                  <c:v>13.44000000000001</c:v>
                </c:pt>
                <c:pt idx="841">
                  <c:v>13.45600000000001</c:v>
                </c:pt>
                <c:pt idx="842">
                  <c:v>13.47200000000001</c:v>
                </c:pt>
                <c:pt idx="843">
                  <c:v>13.48800000000001</c:v>
                </c:pt>
                <c:pt idx="844">
                  <c:v>13.50400000000001</c:v>
                </c:pt>
                <c:pt idx="845">
                  <c:v>13.52000000000001</c:v>
                </c:pt>
                <c:pt idx="846">
                  <c:v>13.53600000000001</c:v>
                </c:pt>
                <c:pt idx="847">
                  <c:v>13.55200000000001</c:v>
                </c:pt>
                <c:pt idx="848">
                  <c:v>13.56800000000001</c:v>
                </c:pt>
                <c:pt idx="849">
                  <c:v>13.58400000000001</c:v>
                </c:pt>
                <c:pt idx="850">
                  <c:v>13.60000000000001</c:v>
                </c:pt>
                <c:pt idx="851">
                  <c:v>13.61600000000001</c:v>
                </c:pt>
                <c:pt idx="852">
                  <c:v>13.63200000000001</c:v>
                </c:pt>
                <c:pt idx="853">
                  <c:v>13.64800000000001</c:v>
                </c:pt>
                <c:pt idx="854">
                  <c:v>13.66400000000001</c:v>
                </c:pt>
                <c:pt idx="855">
                  <c:v>13.68000000000001</c:v>
                </c:pt>
                <c:pt idx="856">
                  <c:v>13.69600000000001</c:v>
                </c:pt>
                <c:pt idx="857">
                  <c:v>13.71200000000001</c:v>
                </c:pt>
                <c:pt idx="858">
                  <c:v>13.72800000000001</c:v>
                </c:pt>
                <c:pt idx="859">
                  <c:v>13.74400000000001</c:v>
                </c:pt>
                <c:pt idx="860">
                  <c:v>13.76000000000001</c:v>
                </c:pt>
                <c:pt idx="861">
                  <c:v>13.77600000000001</c:v>
                </c:pt>
                <c:pt idx="862">
                  <c:v>13.79200000000001</c:v>
                </c:pt>
                <c:pt idx="863">
                  <c:v>13.80800000000001</c:v>
                </c:pt>
                <c:pt idx="864">
                  <c:v>13.824000000000011</c:v>
                </c:pt>
                <c:pt idx="865">
                  <c:v>13.840000000000011</c:v>
                </c:pt>
                <c:pt idx="866">
                  <c:v>13.856000000000011</c:v>
                </c:pt>
                <c:pt idx="867">
                  <c:v>13.872000000000011</c:v>
                </c:pt>
                <c:pt idx="868">
                  <c:v>13.888000000000011</c:v>
                </c:pt>
                <c:pt idx="869">
                  <c:v>13.904000000000011</c:v>
                </c:pt>
                <c:pt idx="870">
                  <c:v>13.920000000000011</c:v>
                </c:pt>
                <c:pt idx="871">
                  <c:v>13.936000000000011</c:v>
                </c:pt>
                <c:pt idx="872">
                  <c:v>13.952000000000011</c:v>
                </c:pt>
                <c:pt idx="873">
                  <c:v>13.968000000000011</c:v>
                </c:pt>
                <c:pt idx="874">
                  <c:v>13.984000000000011</c:v>
                </c:pt>
                <c:pt idx="875">
                  <c:v>14.000000000000011</c:v>
                </c:pt>
                <c:pt idx="876">
                  <c:v>14.016000000000011</c:v>
                </c:pt>
                <c:pt idx="877">
                  <c:v>14.032000000000011</c:v>
                </c:pt>
                <c:pt idx="878">
                  <c:v>14.048000000000011</c:v>
                </c:pt>
                <c:pt idx="879">
                  <c:v>14.064000000000011</c:v>
                </c:pt>
                <c:pt idx="880">
                  <c:v>14.080000000000011</c:v>
                </c:pt>
                <c:pt idx="881">
                  <c:v>14.096000000000011</c:v>
                </c:pt>
                <c:pt idx="882">
                  <c:v>14.112000000000011</c:v>
                </c:pt>
                <c:pt idx="883">
                  <c:v>14.128000000000011</c:v>
                </c:pt>
                <c:pt idx="884">
                  <c:v>14.144000000000011</c:v>
                </c:pt>
                <c:pt idx="885">
                  <c:v>14.160000000000011</c:v>
                </c:pt>
                <c:pt idx="886">
                  <c:v>14.176000000000011</c:v>
                </c:pt>
                <c:pt idx="887">
                  <c:v>14.192000000000011</c:v>
                </c:pt>
                <c:pt idx="888">
                  <c:v>14.208000000000011</c:v>
                </c:pt>
                <c:pt idx="889">
                  <c:v>14.224000000000011</c:v>
                </c:pt>
                <c:pt idx="890">
                  <c:v>14.240000000000011</c:v>
                </c:pt>
                <c:pt idx="891">
                  <c:v>14.256000000000011</c:v>
                </c:pt>
                <c:pt idx="892">
                  <c:v>14.272000000000011</c:v>
                </c:pt>
                <c:pt idx="893">
                  <c:v>14.288000000000011</c:v>
                </c:pt>
                <c:pt idx="894">
                  <c:v>14.304000000000011</c:v>
                </c:pt>
                <c:pt idx="895">
                  <c:v>14.320000000000011</c:v>
                </c:pt>
                <c:pt idx="896">
                  <c:v>14.336000000000011</c:v>
                </c:pt>
                <c:pt idx="897">
                  <c:v>14.352000000000011</c:v>
                </c:pt>
                <c:pt idx="898">
                  <c:v>14.368000000000011</c:v>
                </c:pt>
                <c:pt idx="899">
                  <c:v>14.384000000000011</c:v>
                </c:pt>
                <c:pt idx="900">
                  <c:v>14.400000000000011</c:v>
                </c:pt>
                <c:pt idx="901">
                  <c:v>14.416000000000011</c:v>
                </c:pt>
                <c:pt idx="902">
                  <c:v>14.432000000000011</c:v>
                </c:pt>
                <c:pt idx="903">
                  <c:v>14.448000000000011</c:v>
                </c:pt>
                <c:pt idx="904">
                  <c:v>14.464000000000011</c:v>
                </c:pt>
                <c:pt idx="905">
                  <c:v>14.480000000000011</c:v>
                </c:pt>
                <c:pt idx="906">
                  <c:v>14.496000000000011</c:v>
                </c:pt>
                <c:pt idx="907">
                  <c:v>14.512000000000011</c:v>
                </c:pt>
                <c:pt idx="908">
                  <c:v>14.528000000000011</c:v>
                </c:pt>
                <c:pt idx="909">
                  <c:v>14.544000000000011</c:v>
                </c:pt>
                <c:pt idx="910">
                  <c:v>14.560000000000011</c:v>
                </c:pt>
                <c:pt idx="911">
                  <c:v>14.576000000000011</c:v>
                </c:pt>
                <c:pt idx="912">
                  <c:v>14.592000000000011</c:v>
                </c:pt>
                <c:pt idx="913">
                  <c:v>14.608000000000011</c:v>
                </c:pt>
                <c:pt idx="914">
                  <c:v>14.624000000000011</c:v>
                </c:pt>
                <c:pt idx="915">
                  <c:v>14.640000000000011</c:v>
                </c:pt>
                <c:pt idx="916">
                  <c:v>14.656000000000011</c:v>
                </c:pt>
                <c:pt idx="917">
                  <c:v>14.672000000000011</c:v>
                </c:pt>
                <c:pt idx="918">
                  <c:v>14.688000000000011</c:v>
                </c:pt>
                <c:pt idx="919">
                  <c:v>14.704000000000011</c:v>
                </c:pt>
                <c:pt idx="920">
                  <c:v>14.720000000000011</c:v>
                </c:pt>
                <c:pt idx="921">
                  <c:v>14.736000000000011</c:v>
                </c:pt>
                <c:pt idx="922">
                  <c:v>14.752000000000011</c:v>
                </c:pt>
                <c:pt idx="923">
                  <c:v>14.768000000000011</c:v>
                </c:pt>
                <c:pt idx="924">
                  <c:v>14.784000000000011</c:v>
                </c:pt>
                <c:pt idx="925">
                  <c:v>14.800000000000011</c:v>
                </c:pt>
                <c:pt idx="926">
                  <c:v>14.816000000000011</c:v>
                </c:pt>
                <c:pt idx="927">
                  <c:v>14.832000000000011</c:v>
                </c:pt>
                <c:pt idx="928">
                  <c:v>14.848000000000011</c:v>
                </c:pt>
                <c:pt idx="929">
                  <c:v>14.864000000000011</c:v>
                </c:pt>
                <c:pt idx="930">
                  <c:v>14.880000000000011</c:v>
                </c:pt>
                <c:pt idx="931">
                  <c:v>14.896000000000011</c:v>
                </c:pt>
                <c:pt idx="932">
                  <c:v>14.912000000000011</c:v>
                </c:pt>
                <c:pt idx="933">
                  <c:v>14.928000000000011</c:v>
                </c:pt>
                <c:pt idx="934">
                  <c:v>14.944000000000011</c:v>
                </c:pt>
                <c:pt idx="935">
                  <c:v>14.960000000000012</c:v>
                </c:pt>
                <c:pt idx="936">
                  <c:v>14.976000000000012</c:v>
                </c:pt>
                <c:pt idx="937">
                  <c:v>14.992000000000012</c:v>
                </c:pt>
                <c:pt idx="938">
                  <c:v>15.008000000000012</c:v>
                </c:pt>
                <c:pt idx="939">
                  <c:v>15.024000000000012</c:v>
                </c:pt>
                <c:pt idx="940">
                  <c:v>15.040000000000012</c:v>
                </c:pt>
                <c:pt idx="941">
                  <c:v>15.056000000000012</c:v>
                </c:pt>
                <c:pt idx="942">
                  <c:v>15.072000000000012</c:v>
                </c:pt>
                <c:pt idx="943">
                  <c:v>15.088000000000012</c:v>
                </c:pt>
                <c:pt idx="944">
                  <c:v>15.104000000000012</c:v>
                </c:pt>
                <c:pt idx="945">
                  <c:v>15.120000000000012</c:v>
                </c:pt>
                <c:pt idx="946">
                  <c:v>15.136000000000012</c:v>
                </c:pt>
                <c:pt idx="947">
                  <c:v>15.152000000000012</c:v>
                </c:pt>
                <c:pt idx="948">
                  <c:v>15.168000000000012</c:v>
                </c:pt>
                <c:pt idx="949">
                  <c:v>15.184000000000012</c:v>
                </c:pt>
                <c:pt idx="950">
                  <c:v>15.200000000000012</c:v>
                </c:pt>
                <c:pt idx="951">
                  <c:v>15.216000000000012</c:v>
                </c:pt>
                <c:pt idx="952">
                  <c:v>15.232000000000012</c:v>
                </c:pt>
                <c:pt idx="953">
                  <c:v>15.248000000000012</c:v>
                </c:pt>
                <c:pt idx="954">
                  <c:v>15.264000000000012</c:v>
                </c:pt>
                <c:pt idx="955">
                  <c:v>15.280000000000012</c:v>
                </c:pt>
                <c:pt idx="956">
                  <c:v>15.296000000000012</c:v>
                </c:pt>
                <c:pt idx="957">
                  <c:v>15.312000000000012</c:v>
                </c:pt>
                <c:pt idx="958">
                  <c:v>15.328000000000012</c:v>
                </c:pt>
                <c:pt idx="959">
                  <c:v>15.344000000000012</c:v>
                </c:pt>
                <c:pt idx="960">
                  <c:v>15.360000000000012</c:v>
                </c:pt>
                <c:pt idx="961">
                  <c:v>15.376000000000012</c:v>
                </c:pt>
                <c:pt idx="962">
                  <c:v>15.392000000000012</c:v>
                </c:pt>
                <c:pt idx="963">
                  <c:v>15.408000000000012</c:v>
                </c:pt>
                <c:pt idx="964">
                  <c:v>15.424000000000012</c:v>
                </c:pt>
                <c:pt idx="965">
                  <c:v>15.440000000000012</c:v>
                </c:pt>
                <c:pt idx="966">
                  <c:v>15.456000000000012</c:v>
                </c:pt>
                <c:pt idx="967">
                  <c:v>15.472000000000012</c:v>
                </c:pt>
                <c:pt idx="968">
                  <c:v>15.488000000000012</c:v>
                </c:pt>
                <c:pt idx="969">
                  <c:v>15.504000000000012</c:v>
                </c:pt>
                <c:pt idx="970">
                  <c:v>15.520000000000012</c:v>
                </c:pt>
                <c:pt idx="971">
                  <c:v>15.536000000000012</c:v>
                </c:pt>
                <c:pt idx="972">
                  <c:v>15.552000000000012</c:v>
                </c:pt>
                <c:pt idx="973">
                  <c:v>15.568000000000012</c:v>
                </c:pt>
                <c:pt idx="974">
                  <c:v>15.584000000000012</c:v>
                </c:pt>
                <c:pt idx="975">
                  <c:v>15.600000000000012</c:v>
                </c:pt>
                <c:pt idx="976">
                  <c:v>15.616000000000012</c:v>
                </c:pt>
                <c:pt idx="977">
                  <c:v>15.632000000000012</c:v>
                </c:pt>
                <c:pt idx="978">
                  <c:v>15.648000000000012</c:v>
                </c:pt>
                <c:pt idx="979">
                  <c:v>15.664000000000012</c:v>
                </c:pt>
                <c:pt idx="980">
                  <c:v>15.680000000000012</c:v>
                </c:pt>
                <c:pt idx="981">
                  <c:v>15.696000000000012</c:v>
                </c:pt>
                <c:pt idx="982">
                  <c:v>15.712000000000012</c:v>
                </c:pt>
                <c:pt idx="983">
                  <c:v>15.728000000000012</c:v>
                </c:pt>
                <c:pt idx="984">
                  <c:v>15.744000000000012</c:v>
                </c:pt>
                <c:pt idx="985">
                  <c:v>15.760000000000012</c:v>
                </c:pt>
                <c:pt idx="986">
                  <c:v>15.776000000000012</c:v>
                </c:pt>
                <c:pt idx="987">
                  <c:v>15.792000000000012</c:v>
                </c:pt>
                <c:pt idx="988">
                  <c:v>15.808000000000012</c:v>
                </c:pt>
                <c:pt idx="989">
                  <c:v>15.824000000000012</c:v>
                </c:pt>
                <c:pt idx="990">
                  <c:v>15.840000000000012</c:v>
                </c:pt>
                <c:pt idx="991">
                  <c:v>15.856000000000012</c:v>
                </c:pt>
                <c:pt idx="992">
                  <c:v>15.872000000000012</c:v>
                </c:pt>
                <c:pt idx="993">
                  <c:v>15.888000000000012</c:v>
                </c:pt>
                <c:pt idx="994">
                  <c:v>15.904000000000012</c:v>
                </c:pt>
                <c:pt idx="995">
                  <c:v>15.920000000000012</c:v>
                </c:pt>
                <c:pt idx="996">
                  <c:v>15.936000000000012</c:v>
                </c:pt>
                <c:pt idx="997">
                  <c:v>15.952000000000012</c:v>
                </c:pt>
                <c:pt idx="998">
                  <c:v>15.968000000000012</c:v>
                </c:pt>
                <c:pt idx="999">
                  <c:v>15.984000000000012</c:v>
                </c:pt>
              </c:numCache>
            </c:numRef>
          </c:xVal>
          <c:yVal>
            <c:numRef>
              <c:f>'N2'!$D$1:$D$1000</c:f>
              <c:numCache>
                <c:formatCode>0%</c:formatCode>
                <c:ptCount val="100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numCache>
            </c:numRef>
          </c:yVal>
          <c:smooth val="1"/>
          <c:extLst>
            <c:ext xmlns:c16="http://schemas.microsoft.com/office/drawing/2014/chart" uri="{C3380CC4-5D6E-409C-BE32-E72D297353CC}">
              <c16:uniqueId val="{00000002-E403-444D-9DEB-E2DE41D73E2D}"/>
            </c:ext>
          </c:extLst>
        </c:ser>
        <c:dLbls>
          <c:showLegendKey val="0"/>
          <c:showVal val="0"/>
          <c:showCatName val="0"/>
          <c:showSerName val="0"/>
          <c:showPercent val="0"/>
          <c:showBubbleSize val="0"/>
        </c:dLbls>
        <c:axId val="494321248"/>
        <c:axId val="494314192"/>
      </c:scatterChart>
      <c:scatterChart>
        <c:scatterStyle val="lineMarker"/>
        <c:varyColors val="0"/>
        <c:ser>
          <c:idx val="1"/>
          <c:order val="1"/>
          <c:tx>
            <c:v>marker</c:v>
          </c:tx>
          <c:spPr>
            <a:ln w="19050">
              <a:prstDash val="sysDash"/>
              <a:tailEnd type="arrow" w="sm" len="sm"/>
            </a:ln>
          </c:spPr>
          <c:marker>
            <c:symbol val="none"/>
          </c:marker>
          <c:xVal>
            <c:numRef>
              <c:f>'N2'!$F$2:$F$4</c:f>
              <c:numCache>
                <c:formatCode>General</c:formatCode>
                <c:ptCount val="3"/>
                <c:pt idx="0">
                  <c:v>0</c:v>
                </c:pt>
                <c:pt idx="1">
                  <c:v>0</c:v>
                </c:pt>
                <c:pt idx="2">
                  <c:v>0</c:v>
                </c:pt>
              </c:numCache>
            </c:numRef>
          </c:xVal>
          <c:yVal>
            <c:numRef>
              <c:f>'N2'!$G$2:$G$4</c:f>
              <c:numCache>
                <c:formatCode>0%</c:formatCode>
                <c:ptCount val="3"/>
                <c:pt idx="0" formatCode="General">
                  <c:v>0</c:v>
                </c:pt>
                <c:pt idx="1">
                  <c:v>0</c:v>
                </c:pt>
                <c:pt idx="2">
                  <c:v>0</c:v>
                </c:pt>
              </c:numCache>
            </c:numRef>
          </c:yVal>
          <c:smooth val="0"/>
          <c:extLst>
            <c:ext xmlns:c16="http://schemas.microsoft.com/office/drawing/2014/chart" uri="{C3380CC4-5D6E-409C-BE32-E72D297353CC}">
              <c16:uniqueId val="{00000003-E403-444D-9DEB-E2DE41D73E2D}"/>
            </c:ext>
          </c:extLst>
        </c:ser>
        <c:dLbls>
          <c:showLegendKey val="0"/>
          <c:showVal val="0"/>
          <c:showCatName val="0"/>
          <c:showSerName val="0"/>
          <c:showPercent val="0"/>
          <c:showBubbleSize val="0"/>
        </c:dLbls>
        <c:axId val="494321248"/>
        <c:axId val="494314192"/>
      </c:scatterChart>
      <c:valAx>
        <c:axId val="494321248"/>
        <c:scaling>
          <c:orientation val="minMax"/>
        </c:scaling>
        <c:delete val="0"/>
        <c:axPos val="b"/>
        <c:numFmt formatCode="General" sourceLinked="1"/>
        <c:majorTickMark val="out"/>
        <c:minorTickMark val="none"/>
        <c:tickLblPos val="nextTo"/>
        <c:crossAx val="494314192"/>
        <c:crosses val="autoZero"/>
        <c:crossBetween val="midCat"/>
        <c:majorUnit val="1"/>
      </c:valAx>
      <c:valAx>
        <c:axId val="494314192"/>
        <c:scaling>
          <c:orientation val="minMax"/>
          <c:max val="1"/>
          <c:min val="0"/>
        </c:scaling>
        <c:delete val="0"/>
        <c:axPos val="l"/>
        <c:majorGridlines/>
        <c:numFmt formatCode="0%" sourceLinked="1"/>
        <c:majorTickMark val="out"/>
        <c:minorTickMark val="in"/>
        <c:tickLblPos val="nextTo"/>
        <c:crossAx val="494321248"/>
        <c:crosses val="autoZero"/>
        <c:crossBetween val="midCat"/>
        <c:majorUnit val="0.25"/>
        <c:minorUnit val="5.000000000000001E-2"/>
      </c:valAx>
    </c:plotArea>
    <c:plotVisOnly val="1"/>
    <c:dispBlanksAs val="gap"/>
    <c:showDLblsOverMax val="0"/>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a-D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a:pPr>
            <a:r>
              <a:rPr lang="el-GR" sz="1000">
                <a:latin typeface="Calibri"/>
                <a:cs typeface="Calibri"/>
              </a:rPr>
              <a:t>χ²-</a:t>
            </a:r>
            <a:r>
              <a:rPr lang="en-US" sz="1000">
                <a:latin typeface="Calibri"/>
                <a:cs typeface="Calibri"/>
              </a:rPr>
              <a:t>frekvensfunktion</a:t>
            </a:r>
            <a:endParaRPr lang="en-US" sz="1000"/>
          </a:p>
        </c:rich>
      </c:tx>
      <c:overlay val="1"/>
    </c:title>
    <c:autoTitleDeleted val="0"/>
    <c:plotArea>
      <c:layout/>
      <c:areaChart>
        <c:grouping val="standard"/>
        <c:varyColors val="0"/>
        <c:ser>
          <c:idx val="3"/>
          <c:order val="1"/>
          <c:tx>
            <c:v>Areal1</c:v>
          </c:tx>
          <c:spPr>
            <a:solidFill>
              <a:schemeClr val="accent2"/>
            </a:solidFill>
            <a:ln w="28575">
              <a:noFill/>
            </a:ln>
          </c:spPr>
          <c:cat>
            <c:multiLvlStrRef>
              <c:f>Chi2fordeling!#REF!</c:f>
            </c:multiLvlStrRef>
          </c:cat>
          <c:val>
            <c:numRef>
              <c:f>'N2'!$C$1:$C$1000</c:f>
              <c:numCache>
                <c:formatCode>General</c:formatCode>
                <c:ptCount val="100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numCache>
            </c:numRef>
          </c:val>
          <c:extLst>
            <c:ext xmlns:c16="http://schemas.microsoft.com/office/drawing/2014/chart" uri="{C3380CC4-5D6E-409C-BE32-E72D297353CC}">
              <c16:uniqueId val="{00000000-644A-46B4-988C-8774ECF4A744}"/>
            </c:ext>
          </c:extLst>
        </c:ser>
        <c:dLbls>
          <c:showLegendKey val="0"/>
          <c:showVal val="0"/>
          <c:showCatName val="0"/>
          <c:showSerName val="0"/>
          <c:showPercent val="0"/>
          <c:showBubbleSize val="0"/>
        </c:dLbls>
        <c:axId val="494319288"/>
        <c:axId val="494313016"/>
      </c:areaChart>
      <c:scatterChart>
        <c:scatterStyle val="smoothMarker"/>
        <c:varyColors val="0"/>
        <c:ser>
          <c:idx val="0"/>
          <c:order val="0"/>
          <c:marker>
            <c:symbol val="none"/>
          </c:marker>
          <c:xVal>
            <c:numRef>
              <c:f>'N2'!$A$1:$A$1000</c:f>
              <c:numCache>
                <c:formatCode>General</c:formatCode>
                <c:ptCount val="1000"/>
                <c:pt idx="0">
                  <c:v>0</c:v>
                </c:pt>
                <c:pt idx="1">
                  <c:v>1.6E-2</c:v>
                </c:pt>
                <c:pt idx="2">
                  <c:v>3.2000000000000001E-2</c:v>
                </c:pt>
                <c:pt idx="3">
                  <c:v>4.8000000000000001E-2</c:v>
                </c:pt>
                <c:pt idx="4">
                  <c:v>6.4000000000000001E-2</c:v>
                </c:pt>
                <c:pt idx="5">
                  <c:v>0.08</c:v>
                </c:pt>
                <c:pt idx="6">
                  <c:v>9.6000000000000002E-2</c:v>
                </c:pt>
                <c:pt idx="7">
                  <c:v>0.112</c:v>
                </c:pt>
                <c:pt idx="8">
                  <c:v>0.128</c:v>
                </c:pt>
                <c:pt idx="9">
                  <c:v>0.14400000000000002</c:v>
                </c:pt>
                <c:pt idx="10">
                  <c:v>0.16000000000000003</c:v>
                </c:pt>
                <c:pt idx="11">
                  <c:v>0.17600000000000005</c:v>
                </c:pt>
                <c:pt idx="12">
                  <c:v>0.19200000000000006</c:v>
                </c:pt>
                <c:pt idx="13">
                  <c:v>0.20800000000000007</c:v>
                </c:pt>
                <c:pt idx="14">
                  <c:v>0.22400000000000009</c:v>
                </c:pt>
                <c:pt idx="15">
                  <c:v>0.2400000000000001</c:v>
                </c:pt>
                <c:pt idx="16">
                  <c:v>0.25600000000000012</c:v>
                </c:pt>
                <c:pt idx="17">
                  <c:v>0.27200000000000013</c:v>
                </c:pt>
                <c:pt idx="18">
                  <c:v>0.28800000000000014</c:v>
                </c:pt>
                <c:pt idx="19">
                  <c:v>0.30400000000000016</c:v>
                </c:pt>
                <c:pt idx="20">
                  <c:v>0.32000000000000017</c:v>
                </c:pt>
                <c:pt idx="21">
                  <c:v>0.33600000000000019</c:v>
                </c:pt>
                <c:pt idx="22">
                  <c:v>0.3520000000000002</c:v>
                </c:pt>
                <c:pt idx="23">
                  <c:v>0.36800000000000022</c:v>
                </c:pt>
                <c:pt idx="24">
                  <c:v>0.38400000000000023</c:v>
                </c:pt>
                <c:pt idx="25">
                  <c:v>0.40000000000000024</c:v>
                </c:pt>
                <c:pt idx="26">
                  <c:v>0.41600000000000026</c:v>
                </c:pt>
                <c:pt idx="27">
                  <c:v>0.43200000000000027</c:v>
                </c:pt>
                <c:pt idx="28">
                  <c:v>0.44800000000000029</c:v>
                </c:pt>
                <c:pt idx="29">
                  <c:v>0.4640000000000003</c:v>
                </c:pt>
                <c:pt idx="30">
                  <c:v>0.48000000000000032</c:v>
                </c:pt>
                <c:pt idx="31">
                  <c:v>0.49600000000000033</c:v>
                </c:pt>
                <c:pt idx="32">
                  <c:v>0.51200000000000034</c:v>
                </c:pt>
                <c:pt idx="33">
                  <c:v>0.52800000000000036</c:v>
                </c:pt>
                <c:pt idx="34">
                  <c:v>0.54400000000000037</c:v>
                </c:pt>
                <c:pt idx="35">
                  <c:v>0.56000000000000039</c:v>
                </c:pt>
                <c:pt idx="36">
                  <c:v>0.5760000000000004</c:v>
                </c:pt>
                <c:pt idx="37">
                  <c:v>0.59200000000000041</c:v>
                </c:pt>
                <c:pt idx="38">
                  <c:v>0.60800000000000043</c:v>
                </c:pt>
                <c:pt idx="39">
                  <c:v>0.62400000000000044</c:v>
                </c:pt>
                <c:pt idx="40">
                  <c:v>0.64000000000000046</c:v>
                </c:pt>
                <c:pt idx="41">
                  <c:v>0.65600000000000047</c:v>
                </c:pt>
                <c:pt idx="42">
                  <c:v>0.67200000000000049</c:v>
                </c:pt>
                <c:pt idx="43">
                  <c:v>0.6880000000000005</c:v>
                </c:pt>
                <c:pt idx="44">
                  <c:v>0.70400000000000051</c:v>
                </c:pt>
                <c:pt idx="45">
                  <c:v>0.72000000000000053</c:v>
                </c:pt>
                <c:pt idx="46">
                  <c:v>0.73600000000000054</c:v>
                </c:pt>
                <c:pt idx="47">
                  <c:v>0.75200000000000056</c:v>
                </c:pt>
                <c:pt idx="48">
                  <c:v>0.76800000000000057</c:v>
                </c:pt>
                <c:pt idx="49">
                  <c:v>0.78400000000000059</c:v>
                </c:pt>
                <c:pt idx="50">
                  <c:v>0.8000000000000006</c:v>
                </c:pt>
                <c:pt idx="51">
                  <c:v>0.81600000000000061</c:v>
                </c:pt>
                <c:pt idx="52">
                  <c:v>0.83200000000000063</c:v>
                </c:pt>
                <c:pt idx="53">
                  <c:v>0.84800000000000064</c:v>
                </c:pt>
                <c:pt idx="54">
                  <c:v>0.86400000000000066</c:v>
                </c:pt>
                <c:pt idx="55">
                  <c:v>0.88000000000000067</c:v>
                </c:pt>
                <c:pt idx="56">
                  <c:v>0.89600000000000068</c:v>
                </c:pt>
                <c:pt idx="57">
                  <c:v>0.9120000000000007</c:v>
                </c:pt>
                <c:pt idx="58">
                  <c:v>0.92800000000000071</c:v>
                </c:pt>
                <c:pt idx="59">
                  <c:v>0.94400000000000073</c:v>
                </c:pt>
                <c:pt idx="60">
                  <c:v>0.96000000000000074</c:v>
                </c:pt>
                <c:pt idx="61">
                  <c:v>0.97600000000000076</c:v>
                </c:pt>
                <c:pt idx="62">
                  <c:v>0.99200000000000077</c:v>
                </c:pt>
                <c:pt idx="63">
                  <c:v>1.0080000000000007</c:v>
                </c:pt>
                <c:pt idx="64">
                  <c:v>1.0240000000000007</c:v>
                </c:pt>
                <c:pt idx="65">
                  <c:v>1.0400000000000007</c:v>
                </c:pt>
                <c:pt idx="66">
                  <c:v>1.0560000000000007</c:v>
                </c:pt>
                <c:pt idx="67">
                  <c:v>1.0720000000000007</c:v>
                </c:pt>
                <c:pt idx="68">
                  <c:v>1.0880000000000007</c:v>
                </c:pt>
                <c:pt idx="69">
                  <c:v>1.1040000000000008</c:v>
                </c:pt>
                <c:pt idx="70">
                  <c:v>1.1200000000000008</c:v>
                </c:pt>
                <c:pt idx="71">
                  <c:v>1.1360000000000008</c:v>
                </c:pt>
                <c:pt idx="72">
                  <c:v>1.1520000000000008</c:v>
                </c:pt>
                <c:pt idx="73">
                  <c:v>1.1680000000000008</c:v>
                </c:pt>
                <c:pt idx="74">
                  <c:v>1.1840000000000008</c:v>
                </c:pt>
                <c:pt idx="75">
                  <c:v>1.2000000000000008</c:v>
                </c:pt>
                <c:pt idx="76">
                  <c:v>1.2160000000000009</c:v>
                </c:pt>
                <c:pt idx="77">
                  <c:v>1.2320000000000009</c:v>
                </c:pt>
                <c:pt idx="78">
                  <c:v>1.2480000000000009</c:v>
                </c:pt>
                <c:pt idx="79">
                  <c:v>1.2640000000000009</c:v>
                </c:pt>
                <c:pt idx="80">
                  <c:v>1.2800000000000009</c:v>
                </c:pt>
                <c:pt idx="81">
                  <c:v>1.2960000000000009</c:v>
                </c:pt>
                <c:pt idx="82">
                  <c:v>1.3120000000000009</c:v>
                </c:pt>
                <c:pt idx="83">
                  <c:v>1.328000000000001</c:v>
                </c:pt>
                <c:pt idx="84">
                  <c:v>1.344000000000001</c:v>
                </c:pt>
                <c:pt idx="85">
                  <c:v>1.360000000000001</c:v>
                </c:pt>
                <c:pt idx="86">
                  <c:v>1.376000000000001</c:v>
                </c:pt>
                <c:pt idx="87">
                  <c:v>1.392000000000001</c:v>
                </c:pt>
                <c:pt idx="88">
                  <c:v>1.408000000000001</c:v>
                </c:pt>
                <c:pt idx="89">
                  <c:v>1.424000000000001</c:v>
                </c:pt>
                <c:pt idx="90">
                  <c:v>1.4400000000000011</c:v>
                </c:pt>
                <c:pt idx="91">
                  <c:v>1.4560000000000011</c:v>
                </c:pt>
                <c:pt idx="92">
                  <c:v>1.4720000000000011</c:v>
                </c:pt>
                <c:pt idx="93">
                  <c:v>1.4880000000000011</c:v>
                </c:pt>
                <c:pt idx="94">
                  <c:v>1.5040000000000011</c:v>
                </c:pt>
                <c:pt idx="95">
                  <c:v>1.5200000000000011</c:v>
                </c:pt>
                <c:pt idx="96">
                  <c:v>1.5360000000000011</c:v>
                </c:pt>
                <c:pt idx="97">
                  <c:v>1.5520000000000012</c:v>
                </c:pt>
                <c:pt idx="98">
                  <c:v>1.5680000000000012</c:v>
                </c:pt>
                <c:pt idx="99">
                  <c:v>1.5840000000000012</c:v>
                </c:pt>
                <c:pt idx="100">
                  <c:v>1.6000000000000012</c:v>
                </c:pt>
                <c:pt idx="101">
                  <c:v>1.6160000000000012</c:v>
                </c:pt>
                <c:pt idx="102">
                  <c:v>1.6320000000000012</c:v>
                </c:pt>
                <c:pt idx="103">
                  <c:v>1.6480000000000012</c:v>
                </c:pt>
                <c:pt idx="104">
                  <c:v>1.6640000000000013</c:v>
                </c:pt>
                <c:pt idx="105">
                  <c:v>1.6800000000000013</c:v>
                </c:pt>
                <c:pt idx="106">
                  <c:v>1.6960000000000013</c:v>
                </c:pt>
                <c:pt idx="107">
                  <c:v>1.7120000000000013</c:v>
                </c:pt>
                <c:pt idx="108">
                  <c:v>1.7280000000000013</c:v>
                </c:pt>
                <c:pt idx="109">
                  <c:v>1.7440000000000013</c:v>
                </c:pt>
                <c:pt idx="110">
                  <c:v>1.7600000000000013</c:v>
                </c:pt>
                <c:pt idx="111">
                  <c:v>1.7760000000000014</c:v>
                </c:pt>
                <c:pt idx="112">
                  <c:v>1.7920000000000014</c:v>
                </c:pt>
                <c:pt idx="113">
                  <c:v>1.8080000000000014</c:v>
                </c:pt>
                <c:pt idx="114">
                  <c:v>1.8240000000000014</c:v>
                </c:pt>
                <c:pt idx="115">
                  <c:v>1.8400000000000014</c:v>
                </c:pt>
                <c:pt idx="116">
                  <c:v>1.8560000000000014</c:v>
                </c:pt>
                <c:pt idx="117">
                  <c:v>1.8720000000000014</c:v>
                </c:pt>
                <c:pt idx="118">
                  <c:v>1.8880000000000015</c:v>
                </c:pt>
                <c:pt idx="119">
                  <c:v>1.9040000000000015</c:v>
                </c:pt>
                <c:pt idx="120">
                  <c:v>1.9200000000000015</c:v>
                </c:pt>
                <c:pt idx="121">
                  <c:v>1.9360000000000015</c:v>
                </c:pt>
                <c:pt idx="122">
                  <c:v>1.9520000000000015</c:v>
                </c:pt>
                <c:pt idx="123">
                  <c:v>1.9680000000000015</c:v>
                </c:pt>
                <c:pt idx="124">
                  <c:v>1.9840000000000015</c:v>
                </c:pt>
                <c:pt idx="125">
                  <c:v>2.0000000000000013</c:v>
                </c:pt>
                <c:pt idx="126">
                  <c:v>2.0160000000000013</c:v>
                </c:pt>
                <c:pt idx="127">
                  <c:v>2.0320000000000014</c:v>
                </c:pt>
                <c:pt idx="128">
                  <c:v>2.0480000000000014</c:v>
                </c:pt>
                <c:pt idx="129">
                  <c:v>2.0640000000000014</c:v>
                </c:pt>
                <c:pt idx="130">
                  <c:v>2.0800000000000014</c:v>
                </c:pt>
                <c:pt idx="131">
                  <c:v>2.0960000000000014</c:v>
                </c:pt>
                <c:pt idx="132">
                  <c:v>2.1120000000000014</c:v>
                </c:pt>
                <c:pt idx="133">
                  <c:v>2.1280000000000014</c:v>
                </c:pt>
                <c:pt idx="134">
                  <c:v>2.1440000000000015</c:v>
                </c:pt>
                <c:pt idx="135">
                  <c:v>2.1600000000000015</c:v>
                </c:pt>
                <c:pt idx="136">
                  <c:v>2.1760000000000015</c:v>
                </c:pt>
                <c:pt idx="137">
                  <c:v>2.1920000000000015</c:v>
                </c:pt>
                <c:pt idx="138">
                  <c:v>2.2080000000000015</c:v>
                </c:pt>
                <c:pt idx="139">
                  <c:v>2.2240000000000015</c:v>
                </c:pt>
                <c:pt idx="140">
                  <c:v>2.2400000000000015</c:v>
                </c:pt>
                <c:pt idx="141">
                  <c:v>2.2560000000000016</c:v>
                </c:pt>
                <c:pt idx="142">
                  <c:v>2.2720000000000016</c:v>
                </c:pt>
                <c:pt idx="143">
                  <c:v>2.2880000000000016</c:v>
                </c:pt>
                <c:pt idx="144">
                  <c:v>2.3040000000000016</c:v>
                </c:pt>
                <c:pt idx="145">
                  <c:v>2.3200000000000016</c:v>
                </c:pt>
                <c:pt idx="146">
                  <c:v>2.3360000000000016</c:v>
                </c:pt>
                <c:pt idx="147">
                  <c:v>2.3520000000000016</c:v>
                </c:pt>
                <c:pt idx="148">
                  <c:v>2.3680000000000017</c:v>
                </c:pt>
                <c:pt idx="149">
                  <c:v>2.3840000000000017</c:v>
                </c:pt>
                <c:pt idx="150">
                  <c:v>2.4000000000000017</c:v>
                </c:pt>
                <c:pt idx="151">
                  <c:v>2.4160000000000017</c:v>
                </c:pt>
                <c:pt idx="152">
                  <c:v>2.4320000000000017</c:v>
                </c:pt>
                <c:pt idx="153">
                  <c:v>2.4480000000000017</c:v>
                </c:pt>
                <c:pt idx="154">
                  <c:v>2.4640000000000017</c:v>
                </c:pt>
                <c:pt idx="155">
                  <c:v>2.4800000000000018</c:v>
                </c:pt>
                <c:pt idx="156">
                  <c:v>2.4960000000000018</c:v>
                </c:pt>
                <c:pt idx="157">
                  <c:v>2.5120000000000018</c:v>
                </c:pt>
                <c:pt idx="158">
                  <c:v>2.5280000000000018</c:v>
                </c:pt>
                <c:pt idx="159">
                  <c:v>2.5440000000000018</c:v>
                </c:pt>
                <c:pt idx="160">
                  <c:v>2.5600000000000018</c:v>
                </c:pt>
                <c:pt idx="161">
                  <c:v>2.5760000000000018</c:v>
                </c:pt>
                <c:pt idx="162">
                  <c:v>2.5920000000000019</c:v>
                </c:pt>
                <c:pt idx="163">
                  <c:v>2.6080000000000019</c:v>
                </c:pt>
                <c:pt idx="164">
                  <c:v>2.6240000000000019</c:v>
                </c:pt>
                <c:pt idx="165">
                  <c:v>2.6400000000000019</c:v>
                </c:pt>
                <c:pt idx="166">
                  <c:v>2.6560000000000019</c:v>
                </c:pt>
                <c:pt idx="167">
                  <c:v>2.6720000000000019</c:v>
                </c:pt>
                <c:pt idx="168">
                  <c:v>2.6880000000000019</c:v>
                </c:pt>
                <c:pt idx="169">
                  <c:v>2.704000000000002</c:v>
                </c:pt>
                <c:pt idx="170">
                  <c:v>2.720000000000002</c:v>
                </c:pt>
                <c:pt idx="171">
                  <c:v>2.736000000000002</c:v>
                </c:pt>
                <c:pt idx="172">
                  <c:v>2.752000000000002</c:v>
                </c:pt>
                <c:pt idx="173">
                  <c:v>2.768000000000002</c:v>
                </c:pt>
                <c:pt idx="174">
                  <c:v>2.784000000000002</c:v>
                </c:pt>
                <c:pt idx="175">
                  <c:v>2.800000000000002</c:v>
                </c:pt>
                <c:pt idx="176">
                  <c:v>2.8160000000000021</c:v>
                </c:pt>
                <c:pt idx="177">
                  <c:v>2.8320000000000021</c:v>
                </c:pt>
                <c:pt idx="178">
                  <c:v>2.8480000000000021</c:v>
                </c:pt>
                <c:pt idx="179">
                  <c:v>2.8640000000000021</c:v>
                </c:pt>
                <c:pt idx="180">
                  <c:v>2.8800000000000021</c:v>
                </c:pt>
                <c:pt idx="181">
                  <c:v>2.8960000000000021</c:v>
                </c:pt>
                <c:pt idx="182">
                  <c:v>2.9120000000000021</c:v>
                </c:pt>
                <c:pt idx="183">
                  <c:v>2.9280000000000022</c:v>
                </c:pt>
                <c:pt idx="184">
                  <c:v>2.9440000000000022</c:v>
                </c:pt>
                <c:pt idx="185">
                  <c:v>2.9600000000000022</c:v>
                </c:pt>
                <c:pt idx="186">
                  <c:v>2.9760000000000022</c:v>
                </c:pt>
                <c:pt idx="187">
                  <c:v>2.9920000000000022</c:v>
                </c:pt>
                <c:pt idx="188">
                  <c:v>3.0080000000000022</c:v>
                </c:pt>
                <c:pt idx="189">
                  <c:v>3.0240000000000022</c:v>
                </c:pt>
                <c:pt idx="190">
                  <c:v>3.0400000000000023</c:v>
                </c:pt>
                <c:pt idx="191">
                  <c:v>3.0560000000000023</c:v>
                </c:pt>
                <c:pt idx="192">
                  <c:v>3.0720000000000023</c:v>
                </c:pt>
                <c:pt idx="193">
                  <c:v>3.0880000000000023</c:v>
                </c:pt>
                <c:pt idx="194">
                  <c:v>3.1040000000000023</c:v>
                </c:pt>
                <c:pt idx="195">
                  <c:v>3.1200000000000023</c:v>
                </c:pt>
                <c:pt idx="196">
                  <c:v>3.1360000000000023</c:v>
                </c:pt>
                <c:pt idx="197">
                  <c:v>3.1520000000000024</c:v>
                </c:pt>
                <c:pt idx="198">
                  <c:v>3.1680000000000024</c:v>
                </c:pt>
                <c:pt idx="199">
                  <c:v>3.1840000000000024</c:v>
                </c:pt>
                <c:pt idx="200">
                  <c:v>3.2000000000000024</c:v>
                </c:pt>
                <c:pt idx="201">
                  <c:v>3.2160000000000024</c:v>
                </c:pt>
                <c:pt idx="202">
                  <c:v>3.2320000000000024</c:v>
                </c:pt>
                <c:pt idx="203">
                  <c:v>3.2480000000000024</c:v>
                </c:pt>
                <c:pt idx="204">
                  <c:v>3.2640000000000025</c:v>
                </c:pt>
                <c:pt idx="205">
                  <c:v>3.2800000000000025</c:v>
                </c:pt>
                <c:pt idx="206">
                  <c:v>3.2960000000000025</c:v>
                </c:pt>
                <c:pt idx="207">
                  <c:v>3.3120000000000025</c:v>
                </c:pt>
                <c:pt idx="208">
                  <c:v>3.3280000000000025</c:v>
                </c:pt>
                <c:pt idx="209">
                  <c:v>3.3440000000000025</c:v>
                </c:pt>
                <c:pt idx="210">
                  <c:v>3.3600000000000025</c:v>
                </c:pt>
                <c:pt idx="211">
                  <c:v>3.3760000000000026</c:v>
                </c:pt>
                <c:pt idx="212">
                  <c:v>3.3920000000000026</c:v>
                </c:pt>
                <c:pt idx="213">
                  <c:v>3.4080000000000026</c:v>
                </c:pt>
                <c:pt idx="214">
                  <c:v>3.4240000000000026</c:v>
                </c:pt>
                <c:pt idx="215">
                  <c:v>3.4400000000000026</c:v>
                </c:pt>
                <c:pt idx="216">
                  <c:v>3.4560000000000026</c:v>
                </c:pt>
                <c:pt idx="217">
                  <c:v>3.4720000000000026</c:v>
                </c:pt>
                <c:pt idx="218">
                  <c:v>3.4880000000000027</c:v>
                </c:pt>
                <c:pt idx="219">
                  <c:v>3.5040000000000027</c:v>
                </c:pt>
                <c:pt idx="220">
                  <c:v>3.5200000000000027</c:v>
                </c:pt>
                <c:pt idx="221">
                  <c:v>3.5360000000000027</c:v>
                </c:pt>
                <c:pt idx="222">
                  <c:v>3.5520000000000027</c:v>
                </c:pt>
                <c:pt idx="223">
                  <c:v>3.5680000000000027</c:v>
                </c:pt>
                <c:pt idx="224">
                  <c:v>3.5840000000000027</c:v>
                </c:pt>
                <c:pt idx="225">
                  <c:v>3.6000000000000028</c:v>
                </c:pt>
                <c:pt idx="226">
                  <c:v>3.6160000000000028</c:v>
                </c:pt>
                <c:pt idx="227">
                  <c:v>3.6320000000000028</c:v>
                </c:pt>
                <c:pt idx="228">
                  <c:v>3.6480000000000028</c:v>
                </c:pt>
                <c:pt idx="229">
                  <c:v>3.6640000000000028</c:v>
                </c:pt>
                <c:pt idx="230">
                  <c:v>3.6800000000000028</c:v>
                </c:pt>
                <c:pt idx="231">
                  <c:v>3.6960000000000028</c:v>
                </c:pt>
                <c:pt idx="232">
                  <c:v>3.7120000000000029</c:v>
                </c:pt>
                <c:pt idx="233">
                  <c:v>3.7280000000000029</c:v>
                </c:pt>
                <c:pt idx="234">
                  <c:v>3.7440000000000029</c:v>
                </c:pt>
                <c:pt idx="235">
                  <c:v>3.7600000000000029</c:v>
                </c:pt>
                <c:pt idx="236">
                  <c:v>3.7760000000000029</c:v>
                </c:pt>
                <c:pt idx="237">
                  <c:v>3.7920000000000029</c:v>
                </c:pt>
                <c:pt idx="238">
                  <c:v>3.8080000000000029</c:v>
                </c:pt>
                <c:pt idx="239">
                  <c:v>3.824000000000003</c:v>
                </c:pt>
                <c:pt idx="240">
                  <c:v>3.840000000000003</c:v>
                </c:pt>
                <c:pt idx="241">
                  <c:v>3.856000000000003</c:v>
                </c:pt>
                <c:pt idx="242">
                  <c:v>3.872000000000003</c:v>
                </c:pt>
                <c:pt idx="243">
                  <c:v>3.888000000000003</c:v>
                </c:pt>
                <c:pt idx="244">
                  <c:v>3.904000000000003</c:v>
                </c:pt>
                <c:pt idx="245">
                  <c:v>3.920000000000003</c:v>
                </c:pt>
                <c:pt idx="246">
                  <c:v>3.9360000000000031</c:v>
                </c:pt>
                <c:pt idx="247">
                  <c:v>3.9520000000000031</c:v>
                </c:pt>
                <c:pt idx="248">
                  <c:v>3.9680000000000031</c:v>
                </c:pt>
                <c:pt idx="249">
                  <c:v>3.9840000000000031</c:v>
                </c:pt>
                <c:pt idx="250">
                  <c:v>4.0000000000000027</c:v>
                </c:pt>
                <c:pt idx="251">
                  <c:v>4.0160000000000027</c:v>
                </c:pt>
                <c:pt idx="252">
                  <c:v>4.0320000000000027</c:v>
                </c:pt>
                <c:pt idx="253">
                  <c:v>4.0480000000000027</c:v>
                </c:pt>
                <c:pt idx="254">
                  <c:v>4.0640000000000027</c:v>
                </c:pt>
                <c:pt idx="255">
                  <c:v>4.0800000000000027</c:v>
                </c:pt>
                <c:pt idx="256">
                  <c:v>4.0960000000000027</c:v>
                </c:pt>
                <c:pt idx="257">
                  <c:v>4.1120000000000028</c:v>
                </c:pt>
                <c:pt idx="258">
                  <c:v>4.1280000000000028</c:v>
                </c:pt>
                <c:pt idx="259">
                  <c:v>4.1440000000000028</c:v>
                </c:pt>
                <c:pt idx="260">
                  <c:v>4.1600000000000028</c:v>
                </c:pt>
                <c:pt idx="261">
                  <c:v>4.1760000000000028</c:v>
                </c:pt>
                <c:pt idx="262">
                  <c:v>4.1920000000000028</c:v>
                </c:pt>
                <c:pt idx="263">
                  <c:v>4.2080000000000028</c:v>
                </c:pt>
                <c:pt idx="264">
                  <c:v>4.2240000000000029</c:v>
                </c:pt>
                <c:pt idx="265">
                  <c:v>4.2400000000000029</c:v>
                </c:pt>
                <c:pt idx="266">
                  <c:v>4.2560000000000029</c:v>
                </c:pt>
                <c:pt idx="267">
                  <c:v>4.2720000000000029</c:v>
                </c:pt>
                <c:pt idx="268">
                  <c:v>4.2880000000000029</c:v>
                </c:pt>
                <c:pt idx="269">
                  <c:v>4.3040000000000029</c:v>
                </c:pt>
                <c:pt idx="270">
                  <c:v>4.3200000000000029</c:v>
                </c:pt>
                <c:pt idx="271">
                  <c:v>4.336000000000003</c:v>
                </c:pt>
                <c:pt idx="272">
                  <c:v>4.352000000000003</c:v>
                </c:pt>
                <c:pt idx="273">
                  <c:v>4.368000000000003</c:v>
                </c:pt>
                <c:pt idx="274">
                  <c:v>4.384000000000003</c:v>
                </c:pt>
                <c:pt idx="275">
                  <c:v>4.400000000000003</c:v>
                </c:pt>
                <c:pt idx="276">
                  <c:v>4.416000000000003</c:v>
                </c:pt>
                <c:pt idx="277">
                  <c:v>4.432000000000003</c:v>
                </c:pt>
                <c:pt idx="278">
                  <c:v>4.4480000000000031</c:v>
                </c:pt>
                <c:pt idx="279">
                  <c:v>4.4640000000000031</c:v>
                </c:pt>
                <c:pt idx="280">
                  <c:v>4.4800000000000031</c:v>
                </c:pt>
                <c:pt idx="281">
                  <c:v>4.4960000000000031</c:v>
                </c:pt>
                <c:pt idx="282">
                  <c:v>4.5120000000000031</c:v>
                </c:pt>
                <c:pt idx="283">
                  <c:v>4.5280000000000031</c:v>
                </c:pt>
                <c:pt idx="284">
                  <c:v>4.5440000000000031</c:v>
                </c:pt>
                <c:pt idx="285">
                  <c:v>4.5600000000000032</c:v>
                </c:pt>
                <c:pt idx="286">
                  <c:v>4.5760000000000032</c:v>
                </c:pt>
                <c:pt idx="287">
                  <c:v>4.5920000000000032</c:v>
                </c:pt>
                <c:pt idx="288">
                  <c:v>4.6080000000000032</c:v>
                </c:pt>
                <c:pt idx="289">
                  <c:v>4.6240000000000032</c:v>
                </c:pt>
                <c:pt idx="290">
                  <c:v>4.6400000000000032</c:v>
                </c:pt>
                <c:pt idx="291">
                  <c:v>4.6560000000000032</c:v>
                </c:pt>
                <c:pt idx="292">
                  <c:v>4.6720000000000033</c:v>
                </c:pt>
                <c:pt idx="293">
                  <c:v>4.6880000000000033</c:v>
                </c:pt>
                <c:pt idx="294">
                  <c:v>4.7040000000000033</c:v>
                </c:pt>
                <c:pt idx="295">
                  <c:v>4.7200000000000033</c:v>
                </c:pt>
                <c:pt idx="296">
                  <c:v>4.7360000000000033</c:v>
                </c:pt>
                <c:pt idx="297">
                  <c:v>4.7520000000000033</c:v>
                </c:pt>
                <c:pt idx="298">
                  <c:v>4.7680000000000033</c:v>
                </c:pt>
                <c:pt idx="299">
                  <c:v>4.7840000000000034</c:v>
                </c:pt>
                <c:pt idx="300">
                  <c:v>4.8000000000000034</c:v>
                </c:pt>
                <c:pt idx="301">
                  <c:v>4.8160000000000034</c:v>
                </c:pt>
                <c:pt idx="302">
                  <c:v>4.8320000000000034</c:v>
                </c:pt>
                <c:pt idx="303">
                  <c:v>4.8480000000000034</c:v>
                </c:pt>
                <c:pt idx="304">
                  <c:v>4.8640000000000034</c:v>
                </c:pt>
                <c:pt idx="305">
                  <c:v>4.8800000000000034</c:v>
                </c:pt>
                <c:pt idx="306">
                  <c:v>4.8960000000000035</c:v>
                </c:pt>
                <c:pt idx="307">
                  <c:v>4.9120000000000035</c:v>
                </c:pt>
                <c:pt idx="308">
                  <c:v>4.9280000000000035</c:v>
                </c:pt>
                <c:pt idx="309">
                  <c:v>4.9440000000000035</c:v>
                </c:pt>
                <c:pt idx="310">
                  <c:v>4.9600000000000035</c:v>
                </c:pt>
                <c:pt idx="311">
                  <c:v>4.9760000000000035</c:v>
                </c:pt>
                <c:pt idx="312">
                  <c:v>4.9920000000000035</c:v>
                </c:pt>
                <c:pt idx="313">
                  <c:v>5.0080000000000036</c:v>
                </c:pt>
                <c:pt idx="314">
                  <c:v>5.0240000000000036</c:v>
                </c:pt>
                <c:pt idx="315">
                  <c:v>5.0400000000000036</c:v>
                </c:pt>
                <c:pt idx="316">
                  <c:v>5.0560000000000036</c:v>
                </c:pt>
                <c:pt idx="317">
                  <c:v>5.0720000000000036</c:v>
                </c:pt>
                <c:pt idx="318">
                  <c:v>5.0880000000000036</c:v>
                </c:pt>
                <c:pt idx="319">
                  <c:v>5.1040000000000036</c:v>
                </c:pt>
                <c:pt idx="320">
                  <c:v>5.1200000000000037</c:v>
                </c:pt>
                <c:pt idx="321">
                  <c:v>5.1360000000000037</c:v>
                </c:pt>
                <c:pt idx="322">
                  <c:v>5.1520000000000037</c:v>
                </c:pt>
                <c:pt idx="323">
                  <c:v>5.1680000000000037</c:v>
                </c:pt>
                <c:pt idx="324">
                  <c:v>5.1840000000000037</c:v>
                </c:pt>
                <c:pt idx="325">
                  <c:v>5.2000000000000037</c:v>
                </c:pt>
                <c:pt idx="326">
                  <c:v>5.2160000000000037</c:v>
                </c:pt>
                <c:pt idx="327">
                  <c:v>5.2320000000000038</c:v>
                </c:pt>
                <c:pt idx="328">
                  <c:v>5.2480000000000038</c:v>
                </c:pt>
                <c:pt idx="329">
                  <c:v>5.2640000000000038</c:v>
                </c:pt>
                <c:pt idx="330">
                  <c:v>5.2800000000000038</c:v>
                </c:pt>
                <c:pt idx="331">
                  <c:v>5.2960000000000038</c:v>
                </c:pt>
                <c:pt idx="332">
                  <c:v>5.3120000000000038</c:v>
                </c:pt>
                <c:pt idx="333">
                  <c:v>5.3280000000000038</c:v>
                </c:pt>
                <c:pt idx="334">
                  <c:v>5.3440000000000039</c:v>
                </c:pt>
                <c:pt idx="335">
                  <c:v>5.3600000000000039</c:v>
                </c:pt>
                <c:pt idx="336">
                  <c:v>5.3760000000000039</c:v>
                </c:pt>
                <c:pt idx="337">
                  <c:v>5.3920000000000039</c:v>
                </c:pt>
                <c:pt idx="338">
                  <c:v>5.4080000000000039</c:v>
                </c:pt>
                <c:pt idx="339">
                  <c:v>5.4240000000000039</c:v>
                </c:pt>
                <c:pt idx="340">
                  <c:v>5.4400000000000039</c:v>
                </c:pt>
                <c:pt idx="341">
                  <c:v>5.456000000000004</c:v>
                </c:pt>
                <c:pt idx="342">
                  <c:v>5.472000000000004</c:v>
                </c:pt>
                <c:pt idx="343">
                  <c:v>5.488000000000004</c:v>
                </c:pt>
                <c:pt idx="344">
                  <c:v>5.504000000000004</c:v>
                </c:pt>
                <c:pt idx="345">
                  <c:v>5.520000000000004</c:v>
                </c:pt>
                <c:pt idx="346">
                  <c:v>5.536000000000004</c:v>
                </c:pt>
                <c:pt idx="347">
                  <c:v>5.552000000000004</c:v>
                </c:pt>
                <c:pt idx="348">
                  <c:v>5.5680000000000041</c:v>
                </c:pt>
                <c:pt idx="349">
                  <c:v>5.5840000000000041</c:v>
                </c:pt>
                <c:pt idx="350">
                  <c:v>5.6000000000000041</c:v>
                </c:pt>
                <c:pt idx="351">
                  <c:v>5.6160000000000041</c:v>
                </c:pt>
                <c:pt idx="352">
                  <c:v>5.6320000000000041</c:v>
                </c:pt>
                <c:pt idx="353">
                  <c:v>5.6480000000000041</c:v>
                </c:pt>
                <c:pt idx="354">
                  <c:v>5.6640000000000041</c:v>
                </c:pt>
                <c:pt idx="355">
                  <c:v>5.6800000000000042</c:v>
                </c:pt>
                <c:pt idx="356">
                  <c:v>5.6960000000000042</c:v>
                </c:pt>
                <c:pt idx="357">
                  <c:v>5.7120000000000042</c:v>
                </c:pt>
                <c:pt idx="358">
                  <c:v>5.7280000000000042</c:v>
                </c:pt>
                <c:pt idx="359">
                  <c:v>5.7440000000000042</c:v>
                </c:pt>
                <c:pt idx="360">
                  <c:v>5.7600000000000042</c:v>
                </c:pt>
                <c:pt idx="361">
                  <c:v>5.7760000000000042</c:v>
                </c:pt>
                <c:pt idx="362">
                  <c:v>5.7920000000000043</c:v>
                </c:pt>
                <c:pt idx="363">
                  <c:v>5.8080000000000043</c:v>
                </c:pt>
                <c:pt idx="364">
                  <c:v>5.8240000000000043</c:v>
                </c:pt>
                <c:pt idx="365">
                  <c:v>5.8400000000000043</c:v>
                </c:pt>
                <c:pt idx="366">
                  <c:v>5.8560000000000043</c:v>
                </c:pt>
                <c:pt idx="367">
                  <c:v>5.8720000000000043</c:v>
                </c:pt>
                <c:pt idx="368">
                  <c:v>5.8880000000000043</c:v>
                </c:pt>
                <c:pt idx="369">
                  <c:v>5.9040000000000044</c:v>
                </c:pt>
                <c:pt idx="370">
                  <c:v>5.9200000000000044</c:v>
                </c:pt>
                <c:pt idx="371">
                  <c:v>5.9360000000000044</c:v>
                </c:pt>
                <c:pt idx="372">
                  <c:v>5.9520000000000044</c:v>
                </c:pt>
                <c:pt idx="373">
                  <c:v>5.9680000000000044</c:v>
                </c:pt>
                <c:pt idx="374">
                  <c:v>5.9840000000000044</c:v>
                </c:pt>
                <c:pt idx="375">
                  <c:v>6.0000000000000044</c:v>
                </c:pt>
                <c:pt idx="376">
                  <c:v>6.0160000000000045</c:v>
                </c:pt>
                <c:pt idx="377">
                  <c:v>6.0320000000000045</c:v>
                </c:pt>
                <c:pt idx="378">
                  <c:v>6.0480000000000045</c:v>
                </c:pt>
                <c:pt idx="379">
                  <c:v>6.0640000000000045</c:v>
                </c:pt>
                <c:pt idx="380">
                  <c:v>6.0800000000000045</c:v>
                </c:pt>
                <c:pt idx="381">
                  <c:v>6.0960000000000045</c:v>
                </c:pt>
                <c:pt idx="382">
                  <c:v>6.1120000000000045</c:v>
                </c:pt>
                <c:pt idx="383">
                  <c:v>6.1280000000000046</c:v>
                </c:pt>
                <c:pt idx="384">
                  <c:v>6.1440000000000046</c:v>
                </c:pt>
                <c:pt idx="385">
                  <c:v>6.1600000000000046</c:v>
                </c:pt>
                <c:pt idx="386">
                  <c:v>6.1760000000000046</c:v>
                </c:pt>
                <c:pt idx="387">
                  <c:v>6.1920000000000046</c:v>
                </c:pt>
                <c:pt idx="388">
                  <c:v>6.2080000000000046</c:v>
                </c:pt>
                <c:pt idx="389">
                  <c:v>6.2240000000000046</c:v>
                </c:pt>
                <c:pt idx="390">
                  <c:v>6.2400000000000047</c:v>
                </c:pt>
                <c:pt idx="391">
                  <c:v>6.2560000000000047</c:v>
                </c:pt>
                <c:pt idx="392">
                  <c:v>6.2720000000000047</c:v>
                </c:pt>
                <c:pt idx="393">
                  <c:v>6.2880000000000047</c:v>
                </c:pt>
                <c:pt idx="394">
                  <c:v>6.3040000000000047</c:v>
                </c:pt>
                <c:pt idx="395">
                  <c:v>6.3200000000000047</c:v>
                </c:pt>
                <c:pt idx="396">
                  <c:v>6.3360000000000047</c:v>
                </c:pt>
                <c:pt idx="397">
                  <c:v>6.3520000000000048</c:v>
                </c:pt>
                <c:pt idx="398">
                  <c:v>6.3680000000000048</c:v>
                </c:pt>
                <c:pt idx="399">
                  <c:v>6.3840000000000048</c:v>
                </c:pt>
                <c:pt idx="400">
                  <c:v>6.4000000000000048</c:v>
                </c:pt>
                <c:pt idx="401">
                  <c:v>6.4160000000000048</c:v>
                </c:pt>
                <c:pt idx="402">
                  <c:v>6.4320000000000048</c:v>
                </c:pt>
                <c:pt idx="403">
                  <c:v>6.4480000000000048</c:v>
                </c:pt>
                <c:pt idx="404">
                  <c:v>6.4640000000000049</c:v>
                </c:pt>
                <c:pt idx="405">
                  <c:v>6.4800000000000049</c:v>
                </c:pt>
                <c:pt idx="406">
                  <c:v>6.4960000000000049</c:v>
                </c:pt>
                <c:pt idx="407">
                  <c:v>6.5120000000000049</c:v>
                </c:pt>
                <c:pt idx="408">
                  <c:v>6.5280000000000049</c:v>
                </c:pt>
                <c:pt idx="409">
                  <c:v>6.5440000000000049</c:v>
                </c:pt>
                <c:pt idx="410">
                  <c:v>6.5600000000000049</c:v>
                </c:pt>
                <c:pt idx="411">
                  <c:v>6.576000000000005</c:v>
                </c:pt>
                <c:pt idx="412">
                  <c:v>6.592000000000005</c:v>
                </c:pt>
                <c:pt idx="413">
                  <c:v>6.608000000000005</c:v>
                </c:pt>
                <c:pt idx="414">
                  <c:v>6.624000000000005</c:v>
                </c:pt>
                <c:pt idx="415">
                  <c:v>6.640000000000005</c:v>
                </c:pt>
                <c:pt idx="416">
                  <c:v>6.656000000000005</c:v>
                </c:pt>
                <c:pt idx="417">
                  <c:v>6.672000000000005</c:v>
                </c:pt>
                <c:pt idx="418">
                  <c:v>6.6880000000000051</c:v>
                </c:pt>
                <c:pt idx="419">
                  <c:v>6.7040000000000051</c:v>
                </c:pt>
                <c:pt idx="420">
                  <c:v>6.7200000000000051</c:v>
                </c:pt>
                <c:pt idx="421">
                  <c:v>6.7360000000000051</c:v>
                </c:pt>
                <c:pt idx="422">
                  <c:v>6.7520000000000051</c:v>
                </c:pt>
                <c:pt idx="423">
                  <c:v>6.7680000000000051</c:v>
                </c:pt>
                <c:pt idx="424">
                  <c:v>6.7840000000000051</c:v>
                </c:pt>
                <c:pt idx="425">
                  <c:v>6.8000000000000052</c:v>
                </c:pt>
                <c:pt idx="426">
                  <c:v>6.8160000000000052</c:v>
                </c:pt>
                <c:pt idx="427">
                  <c:v>6.8320000000000052</c:v>
                </c:pt>
                <c:pt idx="428">
                  <c:v>6.8480000000000052</c:v>
                </c:pt>
                <c:pt idx="429">
                  <c:v>6.8640000000000052</c:v>
                </c:pt>
                <c:pt idx="430">
                  <c:v>6.8800000000000052</c:v>
                </c:pt>
                <c:pt idx="431">
                  <c:v>6.8960000000000052</c:v>
                </c:pt>
                <c:pt idx="432">
                  <c:v>6.9120000000000053</c:v>
                </c:pt>
                <c:pt idx="433">
                  <c:v>6.9280000000000053</c:v>
                </c:pt>
                <c:pt idx="434">
                  <c:v>6.9440000000000053</c:v>
                </c:pt>
                <c:pt idx="435">
                  <c:v>6.9600000000000053</c:v>
                </c:pt>
                <c:pt idx="436">
                  <c:v>6.9760000000000053</c:v>
                </c:pt>
                <c:pt idx="437">
                  <c:v>6.9920000000000053</c:v>
                </c:pt>
                <c:pt idx="438">
                  <c:v>7.0080000000000053</c:v>
                </c:pt>
                <c:pt idx="439">
                  <c:v>7.0240000000000054</c:v>
                </c:pt>
                <c:pt idx="440">
                  <c:v>7.0400000000000054</c:v>
                </c:pt>
                <c:pt idx="441">
                  <c:v>7.0560000000000054</c:v>
                </c:pt>
                <c:pt idx="442">
                  <c:v>7.0720000000000054</c:v>
                </c:pt>
                <c:pt idx="443">
                  <c:v>7.0880000000000054</c:v>
                </c:pt>
                <c:pt idx="444">
                  <c:v>7.1040000000000054</c:v>
                </c:pt>
                <c:pt idx="445">
                  <c:v>7.1200000000000054</c:v>
                </c:pt>
                <c:pt idx="446">
                  <c:v>7.1360000000000054</c:v>
                </c:pt>
                <c:pt idx="447">
                  <c:v>7.1520000000000055</c:v>
                </c:pt>
                <c:pt idx="448">
                  <c:v>7.1680000000000055</c:v>
                </c:pt>
                <c:pt idx="449">
                  <c:v>7.1840000000000055</c:v>
                </c:pt>
                <c:pt idx="450">
                  <c:v>7.2000000000000055</c:v>
                </c:pt>
                <c:pt idx="451">
                  <c:v>7.2160000000000055</c:v>
                </c:pt>
                <c:pt idx="452">
                  <c:v>7.2320000000000055</c:v>
                </c:pt>
                <c:pt idx="453">
                  <c:v>7.2480000000000055</c:v>
                </c:pt>
                <c:pt idx="454">
                  <c:v>7.2640000000000056</c:v>
                </c:pt>
                <c:pt idx="455">
                  <c:v>7.2800000000000056</c:v>
                </c:pt>
                <c:pt idx="456">
                  <c:v>7.2960000000000056</c:v>
                </c:pt>
                <c:pt idx="457">
                  <c:v>7.3120000000000056</c:v>
                </c:pt>
                <c:pt idx="458">
                  <c:v>7.3280000000000056</c:v>
                </c:pt>
                <c:pt idx="459">
                  <c:v>7.3440000000000056</c:v>
                </c:pt>
                <c:pt idx="460">
                  <c:v>7.3600000000000056</c:v>
                </c:pt>
                <c:pt idx="461">
                  <c:v>7.3760000000000057</c:v>
                </c:pt>
                <c:pt idx="462">
                  <c:v>7.3920000000000057</c:v>
                </c:pt>
                <c:pt idx="463">
                  <c:v>7.4080000000000057</c:v>
                </c:pt>
                <c:pt idx="464">
                  <c:v>7.4240000000000057</c:v>
                </c:pt>
                <c:pt idx="465">
                  <c:v>7.4400000000000057</c:v>
                </c:pt>
                <c:pt idx="466">
                  <c:v>7.4560000000000057</c:v>
                </c:pt>
                <c:pt idx="467">
                  <c:v>7.4720000000000057</c:v>
                </c:pt>
                <c:pt idx="468">
                  <c:v>7.4880000000000058</c:v>
                </c:pt>
                <c:pt idx="469">
                  <c:v>7.5040000000000058</c:v>
                </c:pt>
                <c:pt idx="470">
                  <c:v>7.5200000000000058</c:v>
                </c:pt>
                <c:pt idx="471">
                  <c:v>7.5360000000000058</c:v>
                </c:pt>
                <c:pt idx="472">
                  <c:v>7.5520000000000058</c:v>
                </c:pt>
                <c:pt idx="473">
                  <c:v>7.5680000000000058</c:v>
                </c:pt>
                <c:pt idx="474">
                  <c:v>7.5840000000000058</c:v>
                </c:pt>
                <c:pt idx="475">
                  <c:v>7.6000000000000059</c:v>
                </c:pt>
                <c:pt idx="476">
                  <c:v>7.6160000000000059</c:v>
                </c:pt>
                <c:pt idx="477">
                  <c:v>7.6320000000000059</c:v>
                </c:pt>
                <c:pt idx="478">
                  <c:v>7.6480000000000059</c:v>
                </c:pt>
                <c:pt idx="479">
                  <c:v>7.6640000000000059</c:v>
                </c:pt>
                <c:pt idx="480">
                  <c:v>7.6800000000000059</c:v>
                </c:pt>
                <c:pt idx="481">
                  <c:v>7.6960000000000059</c:v>
                </c:pt>
                <c:pt idx="482">
                  <c:v>7.712000000000006</c:v>
                </c:pt>
                <c:pt idx="483">
                  <c:v>7.728000000000006</c:v>
                </c:pt>
                <c:pt idx="484">
                  <c:v>7.744000000000006</c:v>
                </c:pt>
                <c:pt idx="485">
                  <c:v>7.760000000000006</c:v>
                </c:pt>
                <c:pt idx="486">
                  <c:v>7.776000000000006</c:v>
                </c:pt>
                <c:pt idx="487">
                  <c:v>7.792000000000006</c:v>
                </c:pt>
                <c:pt idx="488">
                  <c:v>7.808000000000006</c:v>
                </c:pt>
                <c:pt idx="489">
                  <c:v>7.8240000000000061</c:v>
                </c:pt>
                <c:pt idx="490">
                  <c:v>7.8400000000000061</c:v>
                </c:pt>
                <c:pt idx="491">
                  <c:v>7.8560000000000061</c:v>
                </c:pt>
                <c:pt idx="492">
                  <c:v>7.8720000000000061</c:v>
                </c:pt>
                <c:pt idx="493">
                  <c:v>7.8880000000000061</c:v>
                </c:pt>
                <c:pt idx="494">
                  <c:v>7.9040000000000061</c:v>
                </c:pt>
                <c:pt idx="495">
                  <c:v>7.9200000000000061</c:v>
                </c:pt>
                <c:pt idx="496">
                  <c:v>7.9360000000000062</c:v>
                </c:pt>
                <c:pt idx="497">
                  <c:v>7.9520000000000062</c:v>
                </c:pt>
                <c:pt idx="498">
                  <c:v>7.9680000000000062</c:v>
                </c:pt>
                <c:pt idx="499">
                  <c:v>7.9840000000000062</c:v>
                </c:pt>
                <c:pt idx="500">
                  <c:v>8.0000000000000053</c:v>
                </c:pt>
                <c:pt idx="501">
                  <c:v>8.0160000000000053</c:v>
                </c:pt>
                <c:pt idx="502">
                  <c:v>8.0320000000000054</c:v>
                </c:pt>
                <c:pt idx="503">
                  <c:v>8.0480000000000054</c:v>
                </c:pt>
                <c:pt idx="504">
                  <c:v>8.0640000000000054</c:v>
                </c:pt>
                <c:pt idx="505">
                  <c:v>8.0800000000000054</c:v>
                </c:pt>
                <c:pt idx="506">
                  <c:v>8.0960000000000054</c:v>
                </c:pt>
                <c:pt idx="507">
                  <c:v>8.1120000000000054</c:v>
                </c:pt>
                <c:pt idx="508">
                  <c:v>8.1280000000000054</c:v>
                </c:pt>
                <c:pt idx="509">
                  <c:v>8.1440000000000055</c:v>
                </c:pt>
                <c:pt idx="510">
                  <c:v>8.1600000000000055</c:v>
                </c:pt>
                <c:pt idx="511">
                  <c:v>8.1760000000000055</c:v>
                </c:pt>
                <c:pt idx="512">
                  <c:v>8.1920000000000055</c:v>
                </c:pt>
                <c:pt idx="513">
                  <c:v>8.2080000000000055</c:v>
                </c:pt>
                <c:pt idx="514">
                  <c:v>8.2240000000000055</c:v>
                </c:pt>
                <c:pt idx="515">
                  <c:v>8.2400000000000055</c:v>
                </c:pt>
                <c:pt idx="516">
                  <c:v>8.2560000000000056</c:v>
                </c:pt>
                <c:pt idx="517">
                  <c:v>8.2720000000000056</c:v>
                </c:pt>
                <c:pt idx="518">
                  <c:v>8.2880000000000056</c:v>
                </c:pt>
                <c:pt idx="519">
                  <c:v>8.3040000000000056</c:v>
                </c:pt>
                <c:pt idx="520">
                  <c:v>8.3200000000000056</c:v>
                </c:pt>
                <c:pt idx="521">
                  <c:v>8.3360000000000056</c:v>
                </c:pt>
                <c:pt idx="522">
                  <c:v>8.3520000000000056</c:v>
                </c:pt>
                <c:pt idx="523">
                  <c:v>8.3680000000000057</c:v>
                </c:pt>
                <c:pt idx="524">
                  <c:v>8.3840000000000057</c:v>
                </c:pt>
                <c:pt idx="525">
                  <c:v>8.4000000000000057</c:v>
                </c:pt>
                <c:pt idx="526">
                  <c:v>8.4160000000000057</c:v>
                </c:pt>
                <c:pt idx="527">
                  <c:v>8.4320000000000057</c:v>
                </c:pt>
                <c:pt idx="528">
                  <c:v>8.4480000000000057</c:v>
                </c:pt>
                <c:pt idx="529">
                  <c:v>8.4640000000000057</c:v>
                </c:pt>
                <c:pt idx="530">
                  <c:v>8.4800000000000058</c:v>
                </c:pt>
                <c:pt idx="531">
                  <c:v>8.4960000000000058</c:v>
                </c:pt>
                <c:pt idx="532">
                  <c:v>8.5120000000000058</c:v>
                </c:pt>
                <c:pt idx="533">
                  <c:v>8.5280000000000058</c:v>
                </c:pt>
                <c:pt idx="534">
                  <c:v>8.5440000000000058</c:v>
                </c:pt>
                <c:pt idx="535">
                  <c:v>8.5600000000000058</c:v>
                </c:pt>
                <c:pt idx="536">
                  <c:v>8.5760000000000058</c:v>
                </c:pt>
                <c:pt idx="537">
                  <c:v>8.5920000000000059</c:v>
                </c:pt>
                <c:pt idx="538">
                  <c:v>8.6080000000000059</c:v>
                </c:pt>
                <c:pt idx="539">
                  <c:v>8.6240000000000059</c:v>
                </c:pt>
                <c:pt idx="540">
                  <c:v>8.6400000000000059</c:v>
                </c:pt>
                <c:pt idx="541">
                  <c:v>8.6560000000000059</c:v>
                </c:pt>
                <c:pt idx="542">
                  <c:v>8.6720000000000059</c:v>
                </c:pt>
                <c:pt idx="543">
                  <c:v>8.6880000000000059</c:v>
                </c:pt>
                <c:pt idx="544">
                  <c:v>8.704000000000006</c:v>
                </c:pt>
                <c:pt idx="545">
                  <c:v>8.720000000000006</c:v>
                </c:pt>
                <c:pt idx="546">
                  <c:v>8.736000000000006</c:v>
                </c:pt>
                <c:pt idx="547">
                  <c:v>8.752000000000006</c:v>
                </c:pt>
                <c:pt idx="548">
                  <c:v>8.768000000000006</c:v>
                </c:pt>
                <c:pt idx="549">
                  <c:v>8.784000000000006</c:v>
                </c:pt>
                <c:pt idx="550">
                  <c:v>8.800000000000006</c:v>
                </c:pt>
                <c:pt idx="551">
                  <c:v>8.8160000000000061</c:v>
                </c:pt>
                <c:pt idx="552">
                  <c:v>8.8320000000000061</c:v>
                </c:pt>
                <c:pt idx="553">
                  <c:v>8.8480000000000061</c:v>
                </c:pt>
                <c:pt idx="554">
                  <c:v>8.8640000000000061</c:v>
                </c:pt>
                <c:pt idx="555">
                  <c:v>8.8800000000000061</c:v>
                </c:pt>
                <c:pt idx="556">
                  <c:v>8.8960000000000061</c:v>
                </c:pt>
                <c:pt idx="557">
                  <c:v>8.9120000000000061</c:v>
                </c:pt>
                <c:pt idx="558">
                  <c:v>8.9280000000000062</c:v>
                </c:pt>
                <c:pt idx="559">
                  <c:v>8.9440000000000062</c:v>
                </c:pt>
                <c:pt idx="560">
                  <c:v>8.9600000000000062</c:v>
                </c:pt>
                <c:pt idx="561">
                  <c:v>8.9760000000000062</c:v>
                </c:pt>
                <c:pt idx="562">
                  <c:v>8.9920000000000062</c:v>
                </c:pt>
                <c:pt idx="563">
                  <c:v>9.0080000000000062</c:v>
                </c:pt>
                <c:pt idx="564">
                  <c:v>9.0240000000000062</c:v>
                </c:pt>
                <c:pt idx="565">
                  <c:v>9.0400000000000063</c:v>
                </c:pt>
                <c:pt idx="566">
                  <c:v>9.0560000000000063</c:v>
                </c:pt>
                <c:pt idx="567">
                  <c:v>9.0720000000000063</c:v>
                </c:pt>
                <c:pt idx="568">
                  <c:v>9.0880000000000063</c:v>
                </c:pt>
                <c:pt idx="569">
                  <c:v>9.1040000000000063</c:v>
                </c:pt>
                <c:pt idx="570">
                  <c:v>9.1200000000000063</c:v>
                </c:pt>
                <c:pt idx="571">
                  <c:v>9.1360000000000063</c:v>
                </c:pt>
                <c:pt idx="572">
                  <c:v>9.1520000000000064</c:v>
                </c:pt>
                <c:pt idx="573">
                  <c:v>9.1680000000000064</c:v>
                </c:pt>
                <c:pt idx="574">
                  <c:v>9.1840000000000064</c:v>
                </c:pt>
                <c:pt idx="575">
                  <c:v>9.2000000000000064</c:v>
                </c:pt>
                <c:pt idx="576">
                  <c:v>9.2160000000000064</c:v>
                </c:pt>
                <c:pt idx="577">
                  <c:v>9.2320000000000064</c:v>
                </c:pt>
                <c:pt idx="578">
                  <c:v>9.2480000000000064</c:v>
                </c:pt>
                <c:pt idx="579">
                  <c:v>9.2640000000000065</c:v>
                </c:pt>
                <c:pt idx="580">
                  <c:v>9.2800000000000065</c:v>
                </c:pt>
                <c:pt idx="581">
                  <c:v>9.2960000000000065</c:v>
                </c:pt>
                <c:pt idx="582">
                  <c:v>9.3120000000000065</c:v>
                </c:pt>
                <c:pt idx="583">
                  <c:v>9.3280000000000065</c:v>
                </c:pt>
                <c:pt idx="584">
                  <c:v>9.3440000000000065</c:v>
                </c:pt>
                <c:pt idx="585">
                  <c:v>9.3600000000000065</c:v>
                </c:pt>
                <c:pt idx="586">
                  <c:v>9.3760000000000066</c:v>
                </c:pt>
                <c:pt idx="587">
                  <c:v>9.3920000000000066</c:v>
                </c:pt>
                <c:pt idx="588">
                  <c:v>9.4080000000000066</c:v>
                </c:pt>
                <c:pt idx="589">
                  <c:v>9.4240000000000066</c:v>
                </c:pt>
                <c:pt idx="590">
                  <c:v>9.4400000000000066</c:v>
                </c:pt>
                <c:pt idx="591">
                  <c:v>9.4560000000000066</c:v>
                </c:pt>
                <c:pt idx="592">
                  <c:v>9.4720000000000066</c:v>
                </c:pt>
                <c:pt idx="593">
                  <c:v>9.4880000000000067</c:v>
                </c:pt>
                <c:pt idx="594">
                  <c:v>9.5040000000000067</c:v>
                </c:pt>
                <c:pt idx="595">
                  <c:v>9.5200000000000067</c:v>
                </c:pt>
                <c:pt idx="596">
                  <c:v>9.5360000000000067</c:v>
                </c:pt>
                <c:pt idx="597">
                  <c:v>9.5520000000000067</c:v>
                </c:pt>
                <c:pt idx="598">
                  <c:v>9.5680000000000067</c:v>
                </c:pt>
                <c:pt idx="599">
                  <c:v>9.5840000000000067</c:v>
                </c:pt>
                <c:pt idx="600">
                  <c:v>9.6000000000000068</c:v>
                </c:pt>
                <c:pt idx="601">
                  <c:v>9.6160000000000068</c:v>
                </c:pt>
                <c:pt idx="602">
                  <c:v>9.6320000000000068</c:v>
                </c:pt>
                <c:pt idx="603">
                  <c:v>9.6480000000000068</c:v>
                </c:pt>
                <c:pt idx="604">
                  <c:v>9.6640000000000068</c:v>
                </c:pt>
                <c:pt idx="605">
                  <c:v>9.6800000000000068</c:v>
                </c:pt>
                <c:pt idx="606">
                  <c:v>9.6960000000000068</c:v>
                </c:pt>
                <c:pt idx="607">
                  <c:v>9.7120000000000068</c:v>
                </c:pt>
                <c:pt idx="608">
                  <c:v>9.7280000000000069</c:v>
                </c:pt>
                <c:pt idx="609">
                  <c:v>9.7440000000000069</c:v>
                </c:pt>
                <c:pt idx="610">
                  <c:v>9.7600000000000069</c:v>
                </c:pt>
                <c:pt idx="611">
                  <c:v>9.7760000000000069</c:v>
                </c:pt>
                <c:pt idx="612">
                  <c:v>9.7920000000000069</c:v>
                </c:pt>
                <c:pt idx="613">
                  <c:v>9.8080000000000069</c:v>
                </c:pt>
                <c:pt idx="614">
                  <c:v>9.8240000000000069</c:v>
                </c:pt>
                <c:pt idx="615">
                  <c:v>9.840000000000007</c:v>
                </c:pt>
                <c:pt idx="616">
                  <c:v>9.856000000000007</c:v>
                </c:pt>
                <c:pt idx="617">
                  <c:v>9.872000000000007</c:v>
                </c:pt>
                <c:pt idx="618">
                  <c:v>9.888000000000007</c:v>
                </c:pt>
                <c:pt idx="619">
                  <c:v>9.904000000000007</c:v>
                </c:pt>
                <c:pt idx="620">
                  <c:v>9.920000000000007</c:v>
                </c:pt>
                <c:pt idx="621">
                  <c:v>9.936000000000007</c:v>
                </c:pt>
                <c:pt idx="622">
                  <c:v>9.9520000000000071</c:v>
                </c:pt>
                <c:pt idx="623">
                  <c:v>9.9680000000000071</c:v>
                </c:pt>
                <c:pt idx="624">
                  <c:v>9.9840000000000071</c:v>
                </c:pt>
                <c:pt idx="625">
                  <c:v>10.000000000000007</c:v>
                </c:pt>
                <c:pt idx="626">
                  <c:v>10.016000000000007</c:v>
                </c:pt>
                <c:pt idx="627">
                  <c:v>10.032000000000007</c:v>
                </c:pt>
                <c:pt idx="628">
                  <c:v>10.048000000000007</c:v>
                </c:pt>
                <c:pt idx="629">
                  <c:v>10.064000000000007</c:v>
                </c:pt>
                <c:pt idx="630">
                  <c:v>10.080000000000007</c:v>
                </c:pt>
                <c:pt idx="631">
                  <c:v>10.096000000000007</c:v>
                </c:pt>
                <c:pt idx="632">
                  <c:v>10.112000000000007</c:v>
                </c:pt>
                <c:pt idx="633">
                  <c:v>10.128000000000007</c:v>
                </c:pt>
                <c:pt idx="634">
                  <c:v>10.144000000000007</c:v>
                </c:pt>
                <c:pt idx="635">
                  <c:v>10.160000000000007</c:v>
                </c:pt>
                <c:pt idx="636">
                  <c:v>10.176000000000007</c:v>
                </c:pt>
                <c:pt idx="637">
                  <c:v>10.192000000000007</c:v>
                </c:pt>
                <c:pt idx="638">
                  <c:v>10.208000000000007</c:v>
                </c:pt>
                <c:pt idx="639">
                  <c:v>10.224000000000007</c:v>
                </c:pt>
                <c:pt idx="640">
                  <c:v>10.240000000000007</c:v>
                </c:pt>
                <c:pt idx="641">
                  <c:v>10.256000000000007</c:v>
                </c:pt>
                <c:pt idx="642">
                  <c:v>10.272000000000007</c:v>
                </c:pt>
                <c:pt idx="643">
                  <c:v>10.288000000000007</c:v>
                </c:pt>
                <c:pt idx="644">
                  <c:v>10.304000000000007</c:v>
                </c:pt>
                <c:pt idx="645">
                  <c:v>10.320000000000007</c:v>
                </c:pt>
                <c:pt idx="646">
                  <c:v>10.336000000000007</c:v>
                </c:pt>
                <c:pt idx="647">
                  <c:v>10.352000000000007</c:v>
                </c:pt>
                <c:pt idx="648">
                  <c:v>10.368000000000007</c:v>
                </c:pt>
                <c:pt idx="649">
                  <c:v>10.384000000000007</c:v>
                </c:pt>
                <c:pt idx="650">
                  <c:v>10.400000000000007</c:v>
                </c:pt>
                <c:pt idx="651">
                  <c:v>10.416000000000007</c:v>
                </c:pt>
                <c:pt idx="652">
                  <c:v>10.432000000000007</c:v>
                </c:pt>
                <c:pt idx="653">
                  <c:v>10.448000000000008</c:v>
                </c:pt>
                <c:pt idx="654">
                  <c:v>10.464000000000008</c:v>
                </c:pt>
                <c:pt idx="655">
                  <c:v>10.480000000000008</c:v>
                </c:pt>
                <c:pt idx="656">
                  <c:v>10.496000000000008</c:v>
                </c:pt>
                <c:pt idx="657">
                  <c:v>10.512000000000008</c:v>
                </c:pt>
                <c:pt idx="658">
                  <c:v>10.528000000000008</c:v>
                </c:pt>
                <c:pt idx="659">
                  <c:v>10.544000000000008</c:v>
                </c:pt>
                <c:pt idx="660">
                  <c:v>10.560000000000008</c:v>
                </c:pt>
                <c:pt idx="661">
                  <c:v>10.576000000000008</c:v>
                </c:pt>
                <c:pt idx="662">
                  <c:v>10.592000000000008</c:v>
                </c:pt>
                <c:pt idx="663">
                  <c:v>10.608000000000008</c:v>
                </c:pt>
                <c:pt idx="664">
                  <c:v>10.624000000000008</c:v>
                </c:pt>
                <c:pt idx="665">
                  <c:v>10.640000000000008</c:v>
                </c:pt>
                <c:pt idx="666">
                  <c:v>10.656000000000008</c:v>
                </c:pt>
                <c:pt idx="667">
                  <c:v>10.672000000000008</c:v>
                </c:pt>
                <c:pt idx="668">
                  <c:v>10.688000000000008</c:v>
                </c:pt>
                <c:pt idx="669">
                  <c:v>10.704000000000008</c:v>
                </c:pt>
                <c:pt idx="670">
                  <c:v>10.720000000000008</c:v>
                </c:pt>
                <c:pt idx="671">
                  <c:v>10.736000000000008</c:v>
                </c:pt>
                <c:pt idx="672">
                  <c:v>10.752000000000008</c:v>
                </c:pt>
                <c:pt idx="673">
                  <c:v>10.768000000000008</c:v>
                </c:pt>
                <c:pt idx="674">
                  <c:v>10.784000000000008</c:v>
                </c:pt>
                <c:pt idx="675">
                  <c:v>10.800000000000008</c:v>
                </c:pt>
                <c:pt idx="676">
                  <c:v>10.816000000000008</c:v>
                </c:pt>
                <c:pt idx="677">
                  <c:v>10.832000000000008</c:v>
                </c:pt>
                <c:pt idx="678">
                  <c:v>10.848000000000008</c:v>
                </c:pt>
                <c:pt idx="679">
                  <c:v>10.864000000000008</c:v>
                </c:pt>
                <c:pt idx="680">
                  <c:v>10.880000000000008</c:v>
                </c:pt>
                <c:pt idx="681">
                  <c:v>10.896000000000008</c:v>
                </c:pt>
                <c:pt idx="682">
                  <c:v>10.912000000000008</c:v>
                </c:pt>
                <c:pt idx="683">
                  <c:v>10.928000000000008</c:v>
                </c:pt>
                <c:pt idx="684">
                  <c:v>10.944000000000008</c:v>
                </c:pt>
                <c:pt idx="685">
                  <c:v>10.960000000000008</c:v>
                </c:pt>
                <c:pt idx="686">
                  <c:v>10.976000000000008</c:v>
                </c:pt>
                <c:pt idx="687">
                  <c:v>10.992000000000008</c:v>
                </c:pt>
                <c:pt idx="688">
                  <c:v>11.008000000000008</c:v>
                </c:pt>
                <c:pt idx="689">
                  <c:v>11.024000000000008</c:v>
                </c:pt>
                <c:pt idx="690">
                  <c:v>11.040000000000008</c:v>
                </c:pt>
                <c:pt idx="691">
                  <c:v>11.056000000000008</c:v>
                </c:pt>
                <c:pt idx="692">
                  <c:v>11.072000000000008</c:v>
                </c:pt>
                <c:pt idx="693">
                  <c:v>11.088000000000008</c:v>
                </c:pt>
                <c:pt idx="694">
                  <c:v>11.104000000000008</c:v>
                </c:pt>
                <c:pt idx="695">
                  <c:v>11.120000000000008</c:v>
                </c:pt>
                <c:pt idx="696">
                  <c:v>11.136000000000008</c:v>
                </c:pt>
                <c:pt idx="697">
                  <c:v>11.152000000000008</c:v>
                </c:pt>
                <c:pt idx="698">
                  <c:v>11.168000000000008</c:v>
                </c:pt>
                <c:pt idx="699">
                  <c:v>11.184000000000008</c:v>
                </c:pt>
                <c:pt idx="700">
                  <c:v>11.200000000000008</c:v>
                </c:pt>
                <c:pt idx="701">
                  <c:v>11.216000000000008</c:v>
                </c:pt>
                <c:pt idx="702">
                  <c:v>11.232000000000008</c:v>
                </c:pt>
                <c:pt idx="703">
                  <c:v>11.248000000000008</c:v>
                </c:pt>
                <c:pt idx="704">
                  <c:v>11.264000000000008</c:v>
                </c:pt>
                <c:pt idx="705">
                  <c:v>11.280000000000008</c:v>
                </c:pt>
                <c:pt idx="706">
                  <c:v>11.296000000000008</c:v>
                </c:pt>
                <c:pt idx="707">
                  <c:v>11.312000000000008</c:v>
                </c:pt>
                <c:pt idx="708">
                  <c:v>11.328000000000008</c:v>
                </c:pt>
                <c:pt idx="709">
                  <c:v>11.344000000000008</c:v>
                </c:pt>
                <c:pt idx="710">
                  <c:v>11.360000000000008</c:v>
                </c:pt>
                <c:pt idx="711">
                  <c:v>11.376000000000008</c:v>
                </c:pt>
                <c:pt idx="712">
                  <c:v>11.392000000000008</c:v>
                </c:pt>
                <c:pt idx="713">
                  <c:v>11.408000000000008</c:v>
                </c:pt>
                <c:pt idx="714">
                  <c:v>11.424000000000008</c:v>
                </c:pt>
                <c:pt idx="715">
                  <c:v>11.440000000000008</c:v>
                </c:pt>
                <c:pt idx="716">
                  <c:v>11.456000000000008</c:v>
                </c:pt>
                <c:pt idx="717">
                  <c:v>11.472000000000008</c:v>
                </c:pt>
                <c:pt idx="718">
                  <c:v>11.488000000000008</c:v>
                </c:pt>
                <c:pt idx="719">
                  <c:v>11.504000000000008</c:v>
                </c:pt>
                <c:pt idx="720">
                  <c:v>11.520000000000008</c:v>
                </c:pt>
                <c:pt idx="721">
                  <c:v>11.536000000000008</c:v>
                </c:pt>
                <c:pt idx="722">
                  <c:v>11.552000000000008</c:v>
                </c:pt>
                <c:pt idx="723">
                  <c:v>11.568000000000008</c:v>
                </c:pt>
                <c:pt idx="724">
                  <c:v>11.584000000000009</c:v>
                </c:pt>
                <c:pt idx="725">
                  <c:v>11.600000000000009</c:v>
                </c:pt>
                <c:pt idx="726">
                  <c:v>11.616000000000009</c:v>
                </c:pt>
                <c:pt idx="727">
                  <c:v>11.632000000000009</c:v>
                </c:pt>
                <c:pt idx="728">
                  <c:v>11.648000000000009</c:v>
                </c:pt>
                <c:pt idx="729">
                  <c:v>11.664000000000009</c:v>
                </c:pt>
                <c:pt idx="730">
                  <c:v>11.680000000000009</c:v>
                </c:pt>
                <c:pt idx="731">
                  <c:v>11.696000000000009</c:v>
                </c:pt>
                <c:pt idx="732">
                  <c:v>11.712000000000009</c:v>
                </c:pt>
                <c:pt idx="733">
                  <c:v>11.728000000000009</c:v>
                </c:pt>
                <c:pt idx="734">
                  <c:v>11.744000000000009</c:v>
                </c:pt>
                <c:pt idx="735">
                  <c:v>11.760000000000009</c:v>
                </c:pt>
                <c:pt idx="736">
                  <c:v>11.776000000000009</c:v>
                </c:pt>
                <c:pt idx="737">
                  <c:v>11.792000000000009</c:v>
                </c:pt>
                <c:pt idx="738">
                  <c:v>11.808000000000009</c:v>
                </c:pt>
                <c:pt idx="739">
                  <c:v>11.824000000000009</c:v>
                </c:pt>
                <c:pt idx="740">
                  <c:v>11.840000000000009</c:v>
                </c:pt>
                <c:pt idx="741">
                  <c:v>11.856000000000009</c:v>
                </c:pt>
                <c:pt idx="742">
                  <c:v>11.872000000000009</c:v>
                </c:pt>
                <c:pt idx="743">
                  <c:v>11.888000000000009</c:v>
                </c:pt>
                <c:pt idx="744">
                  <c:v>11.904000000000009</c:v>
                </c:pt>
                <c:pt idx="745">
                  <c:v>11.920000000000009</c:v>
                </c:pt>
                <c:pt idx="746">
                  <c:v>11.936000000000009</c:v>
                </c:pt>
                <c:pt idx="747">
                  <c:v>11.952000000000009</c:v>
                </c:pt>
                <c:pt idx="748">
                  <c:v>11.968000000000009</c:v>
                </c:pt>
                <c:pt idx="749">
                  <c:v>11.984000000000009</c:v>
                </c:pt>
                <c:pt idx="750">
                  <c:v>12.000000000000009</c:v>
                </c:pt>
                <c:pt idx="751">
                  <c:v>12.016000000000009</c:v>
                </c:pt>
                <c:pt idx="752">
                  <c:v>12.032000000000009</c:v>
                </c:pt>
                <c:pt idx="753">
                  <c:v>12.048000000000009</c:v>
                </c:pt>
                <c:pt idx="754">
                  <c:v>12.064000000000009</c:v>
                </c:pt>
                <c:pt idx="755">
                  <c:v>12.080000000000009</c:v>
                </c:pt>
                <c:pt idx="756">
                  <c:v>12.096000000000009</c:v>
                </c:pt>
                <c:pt idx="757">
                  <c:v>12.112000000000009</c:v>
                </c:pt>
                <c:pt idx="758">
                  <c:v>12.128000000000009</c:v>
                </c:pt>
                <c:pt idx="759">
                  <c:v>12.144000000000009</c:v>
                </c:pt>
                <c:pt idx="760">
                  <c:v>12.160000000000009</c:v>
                </c:pt>
                <c:pt idx="761">
                  <c:v>12.176000000000009</c:v>
                </c:pt>
                <c:pt idx="762">
                  <c:v>12.192000000000009</c:v>
                </c:pt>
                <c:pt idx="763">
                  <c:v>12.208000000000009</c:v>
                </c:pt>
                <c:pt idx="764">
                  <c:v>12.224000000000009</c:v>
                </c:pt>
                <c:pt idx="765">
                  <c:v>12.240000000000009</c:v>
                </c:pt>
                <c:pt idx="766">
                  <c:v>12.256000000000009</c:v>
                </c:pt>
                <c:pt idx="767">
                  <c:v>12.272000000000009</c:v>
                </c:pt>
                <c:pt idx="768">
                  <c:v>12.288000000000009</c:v>
                </c:pt>
                <c:pt idx="769">
                  <c:v>12.304000000000009</c:v>
                </c:pt>
                <c:pt idx="770">
                  <c:v>12.320000000000009</c:v>
                </c:pt>
                <c:pt idx="771">
                  <c:v>12.336000000000009</c:v>
                </c:pt>
                <c:pt idx="772">
                  <c:v>12.352000000000009</c:v>
                </c:pt>
                <c:pt idx="773">
                  <c:v>12.368000000000009</c:v>
                </c:pt>
                <c:pt idx="774">
                  <c:v>12.384000000000009</c:v>
                </c:pt>
                <c:pt idx="775">
                  <c:v>12.400000000000009</c:v>
                </c:pt>
                <c:pt idx="776">
                  <c:v>12.416000000000009</c:v>
                </c:pt>
                <c:pt idx="777">
                  <c:v>12.432000000000009</c:v>
                </c:pt>
                <c:pt idx="778">
                  <c:v>12.448000000000009</c:v>
                </c:pt>
                <c:pt idx="779">
                  <c:v>12.464000000000009</c:v>
                </c:pt>
                <c:pt idx="780">
                  <c:v>12.480000000000009</c:v>
                </c:pt>
                <c:pt idx="781">
                  <c:v>12.496000000000009</c:v>
                </c:pt>
                <c:pt idx="782">
                  <c:v>12.512000000000009</c:v>
                </c:pt>
                <c:pt idx="783">
                  <c:v>12.528000000000009</c:v>
                </c:pt>
                <c:pt idx="784">
                  <c:v>12.544000000000009</c:v>
                </c:pt>
                <c:pt idx="785">
                  <c:v>12.560000000000009</c:v>
                </c:pt>
                <c:pt idx="786">
                  <c:v>12.576000000000009</c:v>
                </c:pt>
                <c:pt idx="787">
                  <c:v>12.592000000000009</c:v>
                </c:pt>
                <c:pt idx="788">
                  <c:v>12.608000000000009</c:v>
                </c:pt>
                <c:pt idx="789">
                  <c:v>12.624000000000009</c:v>
                </c:pt>
                <c:pt idx="790">
                  <c:v>12.640000000000009</c:v>
                </c:pt>
                <c:pt idx="791">
                  <c:v>12.656000000000009</c:v>
                </c:pt>
                <c:pt idx="792">
                  <c:v>12.672000000000009</c:v>
                </c:pt>
                <c:pt idx="793">
                  <c:v>12.688000000000009</c:v>
                </c:pt>
                <c:pt idx="794">
                  <c:v>12.70400000000001</c:v>
                </c:pt>
                <c:pt idx="795">
                  <c:v>12.72000000000001</c:v>
                </c:pt>
                <c:pt idx="796">
                  <c:v>12.73600000000001</c:v>
                </c:pt>
                <c:pt idx="797">
                  <c:v>12.75200000000001</c:v>
                </c:pt>
                <c:pt idx="798">
                  <c:v>12.76800000000001</c:v>
                </c:pt>
                <c:pt idx="799">
                  <c:v>12.78400000000001</c:v>
                </c:pt>
                <c:pt idx="800">
                  <c:v>12.80000000000001</c:v>
                </c:pt>
                <c:pt idx="801">
                  <c:v>12.81600000000001</c:v>
                </c:pt>
                <c:pt idx="802">
                  <c:v>12.83200000000001</c:v>
                </c:pt>
                <c:pt idx="803">
                  <c:v>12.84800000000001</c:v>
                </c:pt>
                <c:pt idx="804">
                  <c:v>12.86400000000001</c:v>
                </c:pt>
                <c:pt idx="805">
                  <c:v>12.88000000000001</c:v>
                </c:pt>
                <c:pt idx="806">
                  <c:v>12.89600000000001</c:v>
                </c:pt>
                <c:pt idx="807">
                  <c:v>12.91200000000001</c:v>
                </c:pt>
                <c:pt idx="808">
                  <c:v>12.92800000000001</c:v>
                </c:pt>
                <c:pt idx="809">
                  <c:v>12.94400000000001</c:v>
                </c:pt>
                <c:pt idx="810">
                  <c:v>12.96000000000001</c:v>
                </c:pt>
                <c:pt idx="811">
                  <c:v>12.97600000000001</c:v>
                </c:pt>
                <c:pt idx="812">
                  <c:v>12.99200000000001</c:v>
                </c:pt>
                <c:pt idx="813">
                  <c:v>13.00800000000001</c:v>
                </c:pt>
                <c:pt idx="814">
                  <c:v>13.02400000000001</c:v>
                </c:pt>
                <c:pt idx="815">
                  <c:v>13.04000000000001</c:v>
                </c:pt>
                <c:pt idx="816">
                  <c:v>13.05600000000001</c:v>
                </c:pt>
                <c:pt idx="817">
                  <c:v>13.07200000000001</c:v>
                </c:pt>
                <c:pt idx="818">
                  <c:v>13.08800000000001</c:v>
                </c:pt>
                <c:pt idx="819">
                  <c:v>13.10400000000001</c:v>
                </c:pt>
                <c:pt idx="820">
                  <c:v>13.12000000000001</c:v>
                </c:pt>
                <c:pt idx="821">
                  <c:v>13.13600000000001</c:v>
                </c:pt>
                <c:pt idx="822">
                  <c:v>13.15200000000001</c:v>
                </c:pt>
                <c:pt idx="823">
                  <c:v>13.16800000000001</c:v>
                </c:pt>
                <c:pt idx="824">
                  <c:v>13.18400000000001</c:v>
                </c:pt>
                <c:pt idx="825">
                  <c:v>13.20000000000001</c:v>
                </c:pt>
                <c:pt idx="826">
                  <c:v>13.21600000000001</c:v>
                </c:pt>
                <c:pt idx="827">
                  <c:v>13.23200000000001</c:v>
                </c:pt>
                <c:pt idx="828">
                  <c:v>13.24800000000001</c:v>
                </c:pt>
                <c:pt idx="829">
                  <c:v>13.26400000000001</c:v>
                </c:pt>
                <c:pt idx="830">
                  <c:v>13.28000000000001</c:v>
                </c:pt>
                <c:pt idx="831">
                  <c:v>13.29600000000001</c:v>
                </c:pt>
                <c:pt idx="832">
                  <c:v>13.31200000000001</c:v>
                </c:pt>
                <c:pt idx="833">
                  <c:v>13.32800000000001</c:v>
                </c:pt>
                <c:pt idx="834">
                  <c:v>13.34400000000001</c:v>
                </c:pt>
                <c:pt idx="835">
                  <c:v>13.36000000000001</c:v>
                </c:pt>
                <c:pt idx="836">
                  <c:v>13.37600000000001</c:v>
                </c:pt>
                <c:pt idx="837">
                  <c:v>13.39200000000001</c:v>
                </c:pt>
                <c:pt idx="838">
                  <c:v>13.40800000000001</c:v>
                </c:pt>
                <c:pt idx="839">
                  <c:v>13.42400000000001</c:v>
                </c:pt>
                <c:pt idx="840">
                  <c:v>13.44000000000001</c:v>
                </c:pt>
                <c:pt idx="841">
                  <c:v>13.45600000000001</c:v>
                </c:pt>
                <c:pt idx="842">
                  <c:v>13.47200000000001</c:v>
                </c:pt>
                <c:pt idx="843">
                  <c:v>13.48800000000001</c:v>
                </c:pt>
                <c:pt idx="844">
                  <c:v>13.50400000000001</c:v>
                </c:pt>
                <c:pt idx="845">
                  <c:v>13.52000000000001</c:v>
                </c:pt>
                <c:pt idx="846">
                  <c:v>13.53600000000001</c:v>
                </c:pt>
                <c:pt idx="847">
                  <c:v>13.55200000000001</c:v>
                </c:pt>
                <c:pt idx="848">
                  <c:v>13.56800000000001</c:v>
                </c:pt>
                <c:pt idx="849">
                  <c:v>13.58400000000001</c:v>
                </c:pt>
                <c:pt idx="850">
                  <c:v>13.60000000000001</c:v>
                </c:pt>
                <c:pt idx="851">
                  <c:v>13.61600000000001</c:v>
                </c:pt>
                <c:pt idx="852">
                  <c:v>13.63200000000001</c:v>
                </c:pt>
                <c:pt idx="853">
                  <c:v>13.64800000000001</c:v>
                </c:pt>
                <c:pt idx="854">
                  <c:v>13.66400000000001</c:v>
                </c:pt>
                <c:pt idx="855">
                  <c:v>13.68000000000001</c:v>
                </c:pt>
                <c:pt idx="856">
                  <c:v>13.69600000000001</c:v>
                </c:pt>
                <c:pt idx="857">
                  <c:v>13.71200000000001</c:v>
                </c:pt>
                <c:pt idx="858">
                  <c:v>13.72800000000001</c:v>
                </c:pt>
                <c:pt idx="859">
                  <c:v>13.74400000000001</c:v>
                </c:pt>
                <c:pt idx="860">
                  <c:v>13.76000000000001</c:v>
                </c:pt>
                <c:pt idx="861">
                  <c:v>13.77600000000001</c:v>
                </c:pt>
                <c:pt idx="862">
                  <c:v>13.79200000000001</c:v>
                </c:pt>
                <c:pt idx="863">
                  <c:v>13.80800000000001</c:v>
                </c:pt>
                <c:pt idx="864">
                  <c:v>13.824000000000011</c:v>
                </c:pt>
                <c:pt idx="865">
                  <c:v>13.840000000000011</c:v>
                </c:pt>
                <c:pt idx="866">
                  <c:v>13.856000000000011</c:v>
                </c:pt>
                <c:pt idx="867">
                  <c:v>13.872000000000011</c:v>
                </c:pt>
                <c:pt idx="868">
                  <c:v>13.888000000000011</c:v>
                </c:pt>
                <c:pt idx="869">
                  <c:v>13.904000000000011</c:v>
                </c:pt>
                <c:pt idx="870">
                  <c:v>13.920000000000011</c:v>
                </c:pt>
                <c:pt idx="871">
                  <c:v>13.936000000000011</c:v>
                </c:pt>
                <c:pt idx="872">
                  <c:v>13.952000000000011</c:v>
                </c:pt>
                <c:pt idx="873">
                  <c:v>13.968000000000011</c:v>
                </c:pt>
                <c:pt idx="874">
                  <c:v>13.984000000000011</c:v>
                </c:pt>
                <c:pt idx="875">
                  <c:v>14.000000000000011</c:v>
                </c:pt>
                <c:pt idx="876">
                  <c:v>14.016000000000011</c:v>
                </c:pt>
                <c:pt idx="877">
                  <c:v>14.032000000000011</c:v>
                </c:pt>
                <c:pt idx="878">
                  <c:v>14.048000000000011</c:v>
                </c:pt>
                <c:pt idx="879">
                  <c:v>14.064000000000011</c:v>
                </c:pt>
                <c:pt idx="880">
                  <c:v>14.080000000000011</c:v>
                </c:pt>
                <c:pt idx="881">
                  <c:v>14.096000000000011</c:v>
                </c:pt>
                <c:pt idx="882">
                  <c:v>14.112000000000011</c:v>
                </c:pt>
                <c:pt idx="883">
                  <c:v>14.128000000000011</c:v>
                </c:pt>
                <c:pt idx="884">
                  <c:v>14.144000000000011</c:v>
                </c:pt>
                <c:pt idx="885">
                  <c:v>14.160000000000011</c:v>
                </c:pt>
                <c:pt idx="886">
                  <c:v>14.176000000000011</c:v>
                </c:pt>
                <c:pt idx="887">
                  <c:v>14.192000000000011</c:v>
                </c:pt>
                <c:pt idx="888">
                  <c:v>14.208000000000011</c:v>
                </c:pt>
                <c:pt idx="889">
                  <c:v>14.224000000000011</c:v>
                </c:pt>
                <c:pt idx="890">
                  <c:v>14.240000000000011</c:v>
                </c:pt>
                <c:pt idx="891">
                  <c:v>14.256000000000011</c:v>
                </c:pt>
                <c:pt idx="892">
                  <c:v>14.272000000000011</c:v>
                </c:pt>
                <c:pt idx="893">
                  <c:v>14.288000000000011</c:v>
                </c:pt>
                <c:pt idx="894">
                  <c:v>14.304000000000011</c:v>
                </c:pt>
                <c:pt idx="895">
                  <c:v>14.320000000000011</c:v>
                </c:pt>
                <c:pt idx="896">
                  <c:v>14.336000000000011</c:v>
                </c:pt>
                <c:pt idx="897">
                  <c:v>14.352000000000011</c:v>
                </c:pt>
                <c:pt idx="898">
                  <c:v>14.368000000000011</c:v>
                </c:pt>
                <c:pt idx="899">
                  <c:v>14.384000000000011</c:v>
                </c:pt>
                <c:pt idx="900">
                  <c:v>14.400000000000011</c:v>
                </c:pt>
                <c:pt idx="901">
                  <c:v>14.416000000000011</c:v>
                </c:pt>
                <c:pt idx="902">
                  <c:v>14.432000000000011</c:v>
                </c:pt>
                <c:pt idx="903">
                  <c:v>14.448000000000011</c:v>
                </c:pt>
                <c:pt idx="904">
                  <c:v>14.464000000000011</c:v>
                </c:pt>
                <c:pt idx="905">
                  <c:v>14.480000000000011</c:v>
                </c:pt>
                <c:pt idx="906">
                  <c:v>14.496000000000011</c:v>
                </c:pt>
                <c:pt idx="907">
                  <c:v>14.512000000000011</c:v>
                </c:pt>
                <c:pt idx="908">
                  <c:v>14.528000000000011</c:v>
                </c:pt>
                <c:pt idx="909">
                  <c:v>14.544000000000011</c:v>
                </c:pt>
                <c:pt idx="910">
                  <c:v>14.560000000000011</c:v>
                </c:pt>
                <c:pt idx="911">
                  <c:v>14.576000000000011</c:v>
                </c:pt>
                <c:pt idx="912">
                  <c:v>14.592000000000011</c:v>
                </c:pt>
                <c:pt idx="913">
                  <c:v>14.608000000000011</c:v>
                </c:pt>
                <c:pt idx="914">
                  <c:v>14.624000000000011</c:v>
                </c:pt>
                <c:pt idx="915">
                  <c:v>14.640000000000011</c:v>
                </c:pt>
                <c:pt idx="916">
                  <c:v>14.656000000000011</c:v>
                </c:pt>
                <c:pt idx="917">
                  <c:v>14.672000000000011</c:v>
                </c:pt>
                <c:pt idx="918">
                  <c:v>14.688000000000011</c:v>
                </c:pt>
                <c:pt idx="919">
                  <c:v>14.704000000000011</c:v>
                </c:pt>
                <c:pt idx="920">
                  <c:v>14.720000000000011</c:v>
                </c:pt>
                <c:pt idx="921">
                  <c:v>14.736000000000011</c:v>
                </c:pt>
                <c:pt idx="922">
                  <c:v>14.752000000000011</c:v>
                </c:pt>
                <c:pt idx="923">
                  <c:v>14.768000000000011</c:v>
                </c:pt>
                <c:pt idx="924">
                  <c:v>14.784000000000011</c:v>
                </c:pt>
                <c:pt idx="925">
                  <c:v>14.800000000000011</c:v>
                </c:pt>
                <c:pt idx="926">
                  <c:v>14.816000000000011</c:v>
                </c:pt>
                <c:pt idx="927">
                  <c:v>14.832000000000011</c:v>
                </c:pt>
                <c:pt idx="928">
                  <c:v>14.848000000000011</c:v>
                </c:pt>
                <c:pt idx="929">
                  <c:v>14.864000000000011</c:v>
                </c:pt>
                <c:pt idx="930">
                  <c:v>14.880000000000011</c:v>
                </c:pt>
                <c:pt idx="931">
                  <c:v>14.896000000000011</c:v>
                </c:pt>
                <c:pt idx="932">
                  <c:v>14.912000000000011</c:v>
                </c:pt>
                <c:pt idx="933">
                  <c:v>14.928000000000011</c:v>
                </c:pt>
                <c:pt idx="934">
                  <c:v>14.944000000000011</c:v>
                </c:pt>
                <c:pt idx="935">
                  <c:v>14.960000000000012</c:v>
                </c:pt>
                <c:pt idx="936">
                  <c:v>14.976000000000012</c:v>
                </c:pt>
                <c:pt idx="937">
                  <c:v>14.992000000000012</c:v>
                </c:pt>
                <c:pt idx="938">
                  <c:v>15.008000000000012</c:v>
                </c:pt>
                <c:pt idx="939">
                  <c:v>15.024000000000012</c:v>
                </c:pt>
                <c:pt idx="940">
                  <c:v>15.040000000000012</c:v>
                </c:pt>
                <c:pt idx="941">
                  <c:v>15.056000000000012</c:v>
                </c:pt>
                <c:pt idx="942">
                  <c:v>15.072000000000012</c:v>
                </c:pt>
                <c:pt idx="943">
                  <c:v>15.088000000000012</c:v>
                </c:pt>
                <c:pt idx="944">
                  <c:v>15.104000000000012</c:v>
                </c:pt>
                <c:pt idx="945">
                  <c:v>15.120000000000012</c:v>
                </c:pt>
                <c:pt idx="946">
                  <c:v>15.136000000000012</c:v>
                </c:pt>
                <c:pt idx="947">
                  <c:v>15.152000000000012</c:v>
                </c:pt>
                <c:pt idx="948">
                  <c:v>15.168000000000012</c:v>
                </c:pt>
                <c:pt idx="949">
                  <c:v>15.184000000000012</c:v>
                </c:pt>
                <c:pt idx="950">
                  <c:v>15.200000000000012</c:v>
                </c:pt>
                <c:pt idx="951">
                  <c:v>15.216000000000012</c:v>
                </c:pt>
                <c:pt idx="952">
                  <c:v>15.232000000000012</c:v>
                </c:pt>
                <c:pt idx="953">
                  <c:v>15.248000000000012</c:v>
                </c:pt>
                <c:pt idx="954">
                  <c:v>15.264000000000012</c:v>
                </c:pt>
                <c:pt idx="955">
                  <c:v>15.280000000000012</c:v>
                </c:pt>
                <c:pt idx="956">
                  <c:v>15.296000000000012</c:v>
                </c:pt>
                <c:pt idx="957">
                  <c:v>15.312000000000012</c:v>
                </c:pt>
                <c:pt idx="958">
                  <c:v>15.328000000000012</c:v>
                </c:pt>
                <c:pt idx="959">
                  <c:v>15.344000000000012</c:v>
                </c:pt>
                <c:pt idx="960">
                  <c:v>15.360000000000012</c:v>
                </c:pt>
                <c:pt idx="961">
                  <c:v>15.376000000000012</c:v>
                </c:pt>
                <c:pt idx="962">
                  <c:v>15.392000000000012</c:v>
                </c:pt>
                <c:pt idx="963">
                  <c:v>15.408000000000012</c:v>
                </c:pt>
                <c:pt idx="964">
                  <c:v>15.424000000000012</c:v>
                </c:pt>
                <c:pt idx="965">
                  <c:v>15.440000000000012</c:v>
                </c:pt>
                <c:pt idx="966">
                  <c:v>15.456000000000012</c:v>
                </c:pt>
                <c:pt idx="967">
                  <c:v>15.472000000000012</c:v>
                </c:pt>
                <c:pt idx="968">
                  <c:v>15.488000000000012</c:v>
                </c:pt>
                <c:pt idx="969">
                  <c:v>15.504000000000012</c:v>
                </c:pt>
                <c:pt idx="970">
                  <c:v>15.520000000000012</c:v>
                </c:pt>
                <c:pt idx="971">
                  <c:v>15.536000000000012</c:v>
                </c:pt>
                <c:pt idx="972">
                  <c:v>15.552000000000012</c:v>
                </c:pt>
                <c:pt idx="973">
                  <c:v>15.568000000000012</c:v>
                </c:pt>
                <c:pt idx="974">
                  <c:v>15.584000000000012</c:v>
                </c:pt>
                <c:pt idx="975">
                  <c:v>15.600000000000012</c:v>
                </c:pt>
                <c:pt idx="976">
                  <c:v>15.616000000000012</c:v>
                </c:pt>
                <c:pt idx="977">
                  <c:v>15.632000000000012</c:v>
                </c:pt>
                <c:pt idx="978">
                  <c:v>15.648000000000012</c:v>
                </c:pt>
                <c:pt idx="979">
                  <c:v>15.664000000000012</c:v>
                </c:pt>
                <c:pt idx="980">
                  <c:v>15.680000000000012</c:v>
                </c:pt>
                <c:pt idx="981">
                  <c:v>15.696000000000012</c:v>
                </c:pt>
                <c:pt idx="982">
                  <c:v>15.712000000000012</c:v>
                </c:pt>
                <c:pt idx="983">
                  <c:v>15.728000000000012</c:v>
                </c:pt>
                <c:pt idx="984">
                  <c:v>15.744000000000012</c:v>
                </c:pt>
                <c:pt idx="985">
                  <c:v>15.760000000000012</c:v>
                </c:pt>
                <c:pt idx="986">
                  <c:v>15.776000000000012</c:v>
                </c:pt>
                <c:pt idx="987">
                  <c:v>15.792000000000012</c:v>
                </c:pt>
                <c:pt idx="988">
                  <c:v>15.808000000000012</c:v>
                </c:pt>
                <c:pt idx="989">
                  <c:v>15.824000000000012</c:v>
                </c:pt>
                <c:pt idx="990">
                  <c:v>15.840000000000012</c:v>
                </c:pt>
                <c:pt idx="991">
                  <c:v>15.856000000000012</c:v>
                </c:pt>
                <c:pt idx="992">
                  <c:v>15.872000000000012</c:v>
                </c:pt>
                <c:pt idx="993">
                  <c:v>15.888000000000012</c:v>
                </c:pt>
                <c:pt idx="994">
                  <c:v>15.904000000000012</c:v>
                </c:pt>
                <c:pt idx="995">
                  <c:v>15.920000000000012</c:v>
                </c:pt>
                <c:pt idx="996">
                  <c:v>15.936000000000012</c:v>
                </c:pt>
                <c:pt idx="997">
                  <c:v>15.952000000000012</c:v>
                </c:pt>
                <c:pt idx="998">
                  <c:v>15.968000000000012</c:v>
                </c:pt>
                <c:pt idx="999">
                  <c:v>15.984000000000012</c:v>
                </c:pt>
              </c:numCache>
            </c:numRef>
          </c:xVal>
          <c:yVal>
            <c:numRef>
              <c:f>'N2'!$B$1:$B$1000</c:f>
              <c:numCache>
                <c:formatCode>General</c:formatCode>
                <c:ptCount val="100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numCache>
            </c:numRef>
          </c:yVal>
          <c:smooth val="1"/>
          <c:extLst>
            <c:ext xmlns:c16="http://schemas.microsoft.com/office/drawing/2014/chart" uri="{C3380CC4-5D6E-409C-BE32-E72D297353CC}">
              <c16:uniqueId val="{00000001-644A-46B4-988C-8774ECF4A744}"/>
            </c:ext>
          </c:extLst>
        </c:ser>
        <c:dLbls>
          <c:showLegendKey val="0"/>
          <c:showVal val="0"/>
          <c:showCatName val="0"/>
          <c:showSerName val="0"/>
          <c:showPercent val="0"/>
          <c:showBubbleSize val="0"/>
        </c:dLbls>
        <c:axId val="494320856"/>
        <c:axId val="494322032"/>
      </c:scatterChart>
      <c:valAx>
        <c:axId val="494320856"/>
        <c:scaling>
          <c:orientation val="minMax"/>
          <c:max val="16"/>
          <c:min val="0"/>
        </c:scaling>
        <c:delete val="0"/>
        <c:axPos val="b"/>
        <c:numFmt formatCode="General" sourceLinked="1"/>
        <c:majorTickMark val="out"/>
        <c:minorTickMark val="none"/>
        <c:tickLblPos val="nextTo"/>
        <c:crossAx val="494322032"/>
        <c:crosses val="autoZero"/>
        <c:crossBetween val="midCat"/>
      </c:valAx>
      <c:valAx>
        <c:axId val="494322032"/>
        <c:scaling>
          <c:orientation val="minMax"/>
          <c:max val="0.24199999999999999"/>
          <c:min val="0"/>
        </c:scaling>
        <c:delete val="0"/>
        <c:axPos val="l"/>
        <c:majorGridlines/>
        <c:numFmt formatCode="General" sourceLinked="1"/>
        <c:majorTickMark val="out"/>
        <c:minorTickMark val="none"/>
        <c:tickLblPos val="nextTo"/>
        <c:crossAx val="494320856"/>
        <c:crossesAt val="0"/>
        <c:crossBetween val="midCat"/>
      </c:valAx>
      <c:valAx>
        <c:axId val="494313016"/>
        <c:scaling>
          <c:orientation val="minMax"/>
          <c:max val="0.24199999999999999"/>
        </c:scaling>
        <c:delete val="1"/>
        <c:axPos val="r"/>
        <c:numFmt formatCode="General" sourceLinked="1"/>
        <c:majorTickMark val="out"/>
        <c:minorTickMark val="none"/>
        <c:tickLblPos val="nextTo"/>
        <c:crossAx val="494319288"/>
        <c:crosses val="max"/>
        <c:crossBetween val="midCat"/>
      </c:valAx>
      <c:catAx>
        <c:axId val="494319288"/>
        <c:scaling>
          <c:orientation val="minMax"/>
        </c:scaling>
        <c:delete val="1"/>
        <c:axPos val="b"/>
        <c:numFmt formatCode="General" sourceLinked="1"/>
        <c:majorTickMark val="out"/>
        <c:minorTickMark val="none"/>
        <c:tickLblPos val="nextTo"/>
        <c:crossAx val="494313016"/>
        <c:crosses val="autoZero"/>
        <c:auto val="0"/>
        <c:lblAlgn val="ctr"/>
        <c:lblOffset val="100"/>
        <c:noMultiLvlLbl val="0"/>
      </c:catAx>
    </c:plotArea>
    <c:plotVisOnly val="1"/>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a-D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Grafisk sammenligning</a:t>
            </a:r>
          </a:p>
        </c:rich>
      </c:tx>
      <c:overlay val="0"/>
    </c:title>
    <c:autoTitleDeleted val="0"/>
    <c:plotArea>
      <c:layout/>
      <c:barChart>
        <c:barDir val="col"/>
        <c:grouping val="clustered"/>
        <c:varyColors val="0"/>
        <c:ser>
          <c:idx val="0"/>
          <c:order val="0"/>
          <c:tx>
            <c:v>Observeret</c:v>
          </c:tx>
          <c:invertIfNegative val="0"/>
          <c:val>
            <c:numRef>
              <c:f>GOF!$C$2:$C$3</c:f>
              <c:numCache>
                <c:formatCode>General</c:formatCode>
                <c:ptCount val="2"/>
                <c:pt idx="0">
                  <c:v>0</c:v>
                </c:pt>
              </c:numCache>
            </c:numRef>
          </c:val>
          <c:extLst>
            <c:ext xmlns:c15="http://schemas.microsoft.com/office/drawing/2012/chart" uri="{02D57815-91ED-43cb-92C2-25804820EDAC}">
              <c15:filteredCategoryTitle>
                <c15:cat>
                  <c:multiLvlStrRef>
                    <c:extLst>
                      <c:ext uri="{02D57815-91ED-43cb-92C2-25804820EDAC}">
                        <c15:formulaRef>
                          <c15:sqref>GOF!$A$3:$B$9</c15:sqref>
                        </c15:formulaRef>
                      </c:ext>
                    </c:extLst>
                  </c:multiLvlStrRef>
                </c15:cat>
              </c15:filteredCategoryTitle>
            </c:ext>
            <c:ext xmlns:c16="http://schemas.microsoft.com/office/drawing/2014/chart" uri="{C3380CC4-5D6E-409C-BE32-E72D297353CC}">
              <c16:uniqueId val="{00000000-F998-4D77-9DE9-B2167F454E47}"/>
            </c:ext>
          </c:extLst>
        </c:ser>
        <c:ser>
          <c:idx val="1"/>
          <c:order val="1"/>
          <c:tx>
            <c:v>Forventet</c:v>
          </c:tx>
          <c:invertIfNegative val="0"/>
          <c:val>
            <c:numRef>
              <c:f>GOF!$D$2:$D$3</c:f>
              <c:numCache>
                <c:formatCode>General</c:formatCode>
                <c:ptCount val="2"/>
                <c:pt idx="0" formatCode="0%">
                  <c:v>0</c:v>
                </c:pt>
              </c:numCache>
            </c:numRef>
          </c:val>
          <c:extLst>
            <c:ext xmlns:c15="http://schemas.microsoft.com/office/drawing/2012/chart" uri="{02D57815-91ED-43cb-92C2-25804820EDAC}">
              <c15:filteredCategoryTitle>
                <c15:cat>
                  <c:multiLvlStrRef>
                    <c:extLst>
                      <c:ext uri="{02D57815-91ED-43cb-92C2-25804820EDAC}">
                        <c15:formulaRef>
                          <c15:sqref>GOF!$A$3:$B$9</c15:sqref>
                        </c15:formulaRef>
                      </c:ext>
                    </c:extLst>
                  </c:multiLvlStrRef>
                </c15:cat>
              </c15:filteredCategoryTitle>
            </c:ext>
            <c:ext xmlns:c16="http://schemas.microsoft.com/office/drawing/2014/chart" uri="{C3380CC4-5D6E-409C-BE32-E72D297353CC}">
              <c16:uniqueId val="{00000001-F998-4D77-9DE9-B2167F454E47}"/>
            </c:ext>
          </c:extLst>
        </c:ser>
        <c:dLbls>
          <c:showLegendKey val="0"/>
          <c:showVal val="0"/>
          <c:showCatName val="0"/>
          <c:showSerName val="0"/>
          <c:showPercent val="0"/>
          <c:showBubbleSize val="0"/>
        </c:dLbls>
        <c:gapWidth val="150"/>
        <c:axId val="494314976"/>
        <c:axId val="494328696"/>
      </c:barChart>
      <c:catAx>
        <c:axId val="494314976"/>
        <c:scaling>
          <c:orientation val="minMax"/>
        </c:scaling>
        <c:delete val="0"/>
        <c:axPos val="b"/>
        <c:numFmt formatCode="General" sourceLinked="1"/>
        <c:majorTickMark val="out"/>
        <c:minorTickMark val="none"/>
        <c:tickLblPos val="nextTo"/>
        <c:crossAx val="494328696"/>
        <c:crosses val="autoZero"/>
        <c:auto val="1"/>
        <c:lblAlgn val="ctr"/>
        <c:lblOffset val="100"/>
        <c:noMultiLvlLbl val="0"/>
      </c:catAx>
      <c:valAx>
        <c:axId val="494328696"/>
        <c:scaling>
          <c:orientation val="minMax"/>
        </c:scaling>
        <c:delete val="0"/>
        <c:axPos val="l"/>
        <c:majorGridlines/>
        <c:numFmt formatCode="General" sourceLinked="1"/>
        <c:majorTickMark val="out"/>
        <c:minorTickMark val="none"/>
        <c:tickLblPos val="nextTo"/>
        <c:crossAx val="49431497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a-D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a:t>Histogram</a:t>
            </a:r>
          </a:p>
        </c:rich>
      </c:tx>
      <c:layout>
        <c:manualLayout>
          <c:xMode val="edge"/>
          <c:yMode val="edge"/>
          <c:x val="0.43674705756120108"/>
          <c:y val="9.8405141812251545E-3"/>
        </c:manualLayout>
      </c:layout>
      <c:overlay val="0"/>
    </c:title>
    <c:autoTitleDeleted val="0"/>
    <c:plotArea>
      <c:layout>
        <c:manualLayout>
          <c:layoutTarget val="inner"/>
          <c:xMode val="edge"/>
          <c:yMode val="edge"/>
          <c:x val="5.0692736441652661E-2"/>
          <c:y val="0.13882352941176473"/>
          <c:w val="0.89861452711669465"/>
          <c:h val="0.68467500385981162"/>
        </c:manualLayout>
      </c:layout>
      <c:scatterChart>
        <c:scatterStyle val="smoothMarker"/>
        <c:varyColors val="0"/>
        <c:ser>
          <c:idx val="1"/>
          <c:order val="1"/>
          <c:tx>
            <c:v>normalfordeling</c:v>
          </c:tx>
          <c:marker>
            <c:symbol val="none"/>
          </c:marker>
          <c:xVal>
            <c:numRef>
              <c:f>'Histogram-Fit'!$H$4:$H$104</c:f>
              <c:numCache>
                <c:formatCode>General</c:formatCode>
                <c:ptCount val="10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numCache>
            </c:numRef>
          </c:xVal>
          <c:yVal>
            <c:numRef>
              <c:f>'Histogram-Fit'!$I$4:$I$104</c:f>
              <c:numCache>
                <c:formatCode>General</c:formatCode>
                <c:ptCount val="10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numCache>
            </c:numRef>
          </c:yVal>
          <c:smooth val="1"/>
          <c:extLst>
            <c:ext xmlns:c16="http://schemas.microsoft.com/office/drawing/2014/chart" uri="{C3380CC4-5D6E-409C-BE32-E72D297353CC}">
              <c16:uniqueId val="{00000000-AC66-4925-8ACD-E5CDBC8B1723}"/>
            </c:ext>
          </c:extLst>
        </c:ser>
        <c:dLbls>
          <c:showLegendKey val="0"/>
          <c:showVal val="0"/>
          <c:showCatName val="0"/>
          <c:showSerName val="0"/>
          <c:showPercent val="0"/>
          <c:showBubbleSize val="0"/>
        </c:dLbls>
        <c:axId val="494324776"/>
        <c:axId val="494322816"/>
      </c:scatterChart>
      <c:scatterChart>
        <c:scatterStyle val="lineMarker"/>
        <c:varyColors val="0"/>
        <c:ser>
          <c:idx val="0"/>
          <c:order val="0"/>
          <c:spPr>
            <a:ln w="25400">
              <a:solidFill>
                <a:srgbClr val="000000"/>
              </a:solidFill>
              <a:prstDash val="solid"/>
            </a:ln>
            <a:effectLst/>
          </c:spPr>
          <c:marker>
            <c:symbol val="none"/>
          </c:marker>
          <c:errBars>
            <c:errDir val="y"/>
            <c:errBarType val="minus"/>
            <c:errValType val="percentage"/>
            <c:noEndCap val="1"/>
            <c:val val="100"/>
            <c:spPr>
              <a:ln w="25400">
                <a:solidFill>
                  <a:srgbClr val="000000"/>
                </a:solidFill>
                <a:prstDash val="solid"/>
              </a:ln>
            </c:spPr>
          </c:errBars>
          <c:xVal>
            <c:numRef>
              <c:f>'Histogram-Fit'!$F$4:$F$15</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xVal>
          <c:yVal>
            <c:numRef>
              <c:f>'Histogram-Fit'!$G$4:$G$15</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yVal>
          <c:smooth val="0"/>
          <c:extLst>
            <c:ext xmlns:c16="http://schemas.microsoft.com/office/drawing/2014/chart" uri="{C3380CC4-5D6E-409C-BE32-E72D297353CC}">
              <c16:uniqueId val="{00000001-AC66-4925-8ACD-E5CDBC8B1723}"/>
            </c:ext>
          </c:extLst>
        </c:ser>
        <c:dLbls>
          <c:showLegendKey val="0"/>
          <c:showVal val="0"/>
          <c:showCatName val="0"/>
          <c:showSerName val="0"/>
          <c:showPercent val="0"/>
          <c:showBubbleSize val="0"/>
        </c:dLbls>
        <c:axId val="494324776"/>
        <c:axId val="494322816"/>
      </c:scatterChart>
      <c:valAx>
        <c:axId val="494324776"/>
        <c:scaling>
          <c:orientation val="minMax"/>
          <c:max val="4"/>
          <c:min val="1"/>
        </c:scaling>
        <c:delete val="0"/>
        <c:axPos val="b"/>
        <c:majorGridlines/>
        <c:title>
          <c:tx>
            <c:rich>
              <a:bodyPr/>
              <a:lstStyle/>
              <a:p>
                <a:pPr>
                  <a:defRPr/>
                </a:pPr>
                <a:r>
                  <a:rPr lang="en-US"/>
                  <a:t>Observationer</a:t>
                </a:r>
              </a:p>
            </c:rich>
          </c:tx>
          <c:layout>
            <c:manualLayout>
              <c:xMode val="edge"/>
              <c:yMode val="edge"/>
              <c:x val="0.38459730455041435"/>
              <c:y val="0.91600904558210505"/>
            </c:manualLayout>
          </c:layout>
          <c:overlay val="0"/>
        </c:title>
        <c:numFmt formatCode="General" sourceLinked="1"/>
        <c:majorTickMark val="out"/>
        <c:minorTickMark val="in"/>
        <c:tickLblPos val="nextTo"/>
        <c:crossAx val="494322816"/>
        <c:crosses val="autoZero"/>
        <c:crossBetween val="midCat"/>
        <c:majorUnit val="0.2"/>
      </c:valAx>
      <c:valAx>
        <c:axId val="494322816"/>
        <c:scaling>
          <c:orientation val="minMax"/>
        </c:scaling>
        <c:delete val="0"/>
        <c:axPos val="l"/>
        <c:majorGridlines>
          <c:spPr>
            <a:ln w="3175">
              <a:solidFill>
                <a:srgbClr val="969696"/>
              </a:solidFill>
              <a:prstDash val="solid"/>
            </a:ln>
          </c:spPr>
        </c:majorGridlines>
        <c:numFmt formatCode="General" sourceLinked="1"/>
        <c:majorTickMark val="none"/>
        <c:minorTickMark val="none"/>
        <c:tickLblPos val="none"/>
        <c:crossAx val="494324776"/>
        <c:crosses val="autoZero"/>
        <c:crossBetween val="midCat"/>
        <c:majorUnit val="0.19999999999999998"/>
        <c:minorUnit val="1.9999999999999997E-2"/>
      </c:valAx>
      <c:spPr>
        <a:solidFill>
          <a:srgbClr val="FFFFFF"/>
        </a:solidFill>
        <a:ln w="12700">
          <a:solidFill>
            <a:srgbClr val="808080"/>
          </a:solidFill>
          <a:prstDash val="solid"/>
        </a:ln>
      </c:spPr>
    </c:plotArea>
    <c:plotVisOnly val="1"/>
    <c:dispBlanksAs val="gap"/>
    <c:showDLblsOverMax val="0"/>
  </c:chart>
  <c:printSettings>
    <c:headerFooter/>
    <c:pageMargins b="0.75" l="0.7" r="0.7" t="0.75" header="0.3" footer="0.3"/>
    <c:pageSetup/>
  </c:printSettings>
  <c:userShapes r:id="rId1"/>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a-D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da-DK"/>
              <a:t>Normal plot</a:t>
            </a:r>
          </a:p>
        </c:rich>
      </c:tx>
      <c:overlay val="0"/>
    </c:title>
    <c:autoTitleDeleted val="0"/>
    <c:plotArea>
      <c:layout/>
      <c:scatterChart>
        <c:scatterStyle val="lineMarker"/>
        <c:varyColors val="0"/>
        <c:ser>
          <c:idx val="0"/>
          <c:order val="0"/>
          <c:spPr>
            <a:ln w="28575">
              <a:noFill/>
            </a:ln>
          </c:spPr>
          <c:marker>
            <c:symbol val="circle"/>
            <c:size val="5"/>
          </c:marker>
          <c:trendline>
            <c:trendlineType val="linear"/>
            <c:dispRSqr val="0"/>
            <c:dispEq val="0"/>
          </c:trendline>
          <c:xVal>
            <c:strRef>
              <c:f>'Normal-plot'!$A$2:$A$3</c:f>
              <c:strCache>
                <c:ptCount val="1"/>
                <c:pt idx="0">
                  <c:v>Data</c:v>
                </c:pt>
              </c:strCache>
            </c:strRef>
          </c:xVal>
          <c:yVal>
            <c:numRef>
              <c:f>'Normal-plot'!$B$2:$B$3</c:f>
              <c:numCache>
                <c:formatCode>General</c:formatCode>
                <c:ptCount val="2"/>
              </c:numCache>
            </c:numRef>
          </c:yVal>
          <c:smooth val="0"/>
          <c:extLst>
            <c:ext xmlns:c16="http://schemas.microsoft.com/office/drawing/2014/chart" uri="{C3380CC4-5D6E-409C-BE32-E72D297353CC}">
              <c16:uniqueId val="{00000001-79E1-4729-BAF1-6542B48C9255}"/>
            </c:ext>
          </c:extLst>
        </c:ser>
        <c:dLbls>
          <c:showLegendKey val="0"/>
          <c:showVal val="0"/>
          <c:showCatName val="0"/>
          <c:showSerName val="0"/>
          <c:showPercent val="0"/>
          <c:showBubbleSize val="0"/>
        </c:dLbls>
        <c:axId val="494327520"/>
        <c:axId val="494325168"/>
      </c:scatterChart>
      <c:valAx>
        <c:axId val="494327520"/>
        <c:scaling>
          <c:orientation val="minMax"/>
        </c:scaling>
        <c:delete val="0"/>
        <c:axPos val="b"/>
        <c:majorGridlines/>
        <c:minorGridlines>
          <c:spPr>
            <a:ln w="6350">
              <a:solidFill>
                <a:schemeClr val="bg1">
                  <a:lumMod val="85000"/>
                  <a:alpha val="50000"/>
                </a:schemeClr>
              </a:solidFill>
            </a:ln>
          </c:spPr>
        </c:minorGridlines>
        <c:title>
          <c:tx>
            <c:rich>
              <a:bodyPr/>
              <a:lstStyle/>
              <a:p>
                <a:pPr>
                  <a:defRPr/>
                </a:pPr>
                <a:r>
                  <a:rPr lang="da-DK"/>
                  <a:t>Observationer</a:t>
                </a:r>
              </a:p>
            </c:rich>
          </c:tx>
          <c:overlay val="0"/>
        </c:title>
        <c:numFmt formatCode="General" sourceLinked="1"/>
        <c:majorTickMark val="out"/>
        <c:minorTickMark val="none"/>
        <c:tickLblPos val="nextTo"/>
        <c:crossAx val="494325168"/>
        <c:crosses val="autoZero"/>
        <c:crossBetween val="midCat"/>
      </c:valAx>
      <c:valAx>
        <c:axId val="494325168"/>
        <c:scaling>
          <c:orientation val="minMax"/>
        </c:scaling>
        <c:delete val="0"/>
        <c:axPos val="l"/>
        <c:majorGridlines/>
        <c:minorGridlines>
          <c:spPr>
            <a:ln w="6350">
              <a:solidFill>
                <a:schemeClr val="bg1">
                  <a:lumMod val="95000"/>
                  <a:alpha val="50000"/>
                </a:schemeClr>
              </a:solidFill>
            </a:ln>
          </c:spPr>
        </c:minorGridlines>
        <c:numFmt formatCode="General" sourceLinked="1"/>
        <c:majorTickMark val="out"/>
        <c:minorTickMark val="none"/>
        <c:tickLblPos val="nextTo"/>
        <c:crossAx val="494327520"/>
        <c:crosses val="autoZero"/>
        <c:crossBetween val="midCat"/>
      </c:valAx>
    </c:plotArea>
    <c:plotVisOnly val="1"/>
    <c:dispBlanksAs val="gap"/>
    <c:showDLblsOverMax val="0"/>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a-D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da-DK"/>
              <a:t>QQ-plot</a:t>
            </a:r>
          </a:p>
        </c:rich>
      </c:tx>
      <c:overlay val="0"/>
    </c:title>
    <c:autoTitleDeleted val="0"/>
    <c:plotArea>
      <c:layout/>
      <c:scatterChart>
        <c:scatterStyle val="lineMarker"/>
        <c:varyColors val="0"/>
        <c:ser>
          <c:idx val="0"/>
          <c:order val="0"/>
          <c:spPr>
            <a:ln w="28575">
              <a:noFill/>
            </a:ln>
          </c:spPr>
          <c:marker>
            <c:symbol val="circle"/>
            <c:size val="5"/>
          </c:marker>
          <c:trendline>
            <c:trendlineType val="linear"/>
            <c:dispRSqr val="0"/>
            <c:dispEq val="0"/>
          </c:trendline>
          <c:xVal>
            <c:strRef>
              <c:f>'Normal-plot'!$A$2:$A$3</c:f>
              <c:strCache>
                <c:ptCount val="1"/>
                <c:pt idx="0">
                  <c:v>Data</c:v>
                </c:pt>
              </c:strCache>
            </c:strRef>
          </c:xVal>
          <c:yVal>
            <c:numRef>
              <c:f>'Normal-plot'!$C$2:$C$3</c:f>
              <c:numCache>
                <c:formatCode>General</c:formatCode>
                <c:ptCount val="2"/>
                <c:pt idx="0">
                  <c:v>0</c:v>
                </c:pt>
              </c:numCache>
            </c:numRef>
          </c:yVal>
          <c:smooth val="0"/>
          <c:extLst>
            <c:ext xmlns:c16="http://schemas.microsoft.com/office/drawing/2014/chart" uri="{C3380CC4-5D6E-409C-BE32-E72D297353CC}">
              <c16:uniqueId val="{00000001-4312-44FA-B3F8-F6D448C9046F}"/>
            </c:ext>
          </c:extLst>
        </c:ser>
        <c:dLbls>
          <c:showLegendKey val="0"/>
          <c:showVal val="0"/>
          <c:showCatName val="0"/>
          <c:showSerName val="0"/>
          <c:showPercent val="0"/>
          <c:showBubbleSize val="0"/>
        </c:dLbls>
        <c:axId val="494327520"/>
        <c:axId val="494325168"/>
      </c:scatterChart>
      <c:valAx>
        <c:axId val="494327520"/>
        <c:scaling>
          <c:orientation val="minMax"/>
        </c:scaling>
        <c:delete val="0"/>
        <c:axPos val="b"/>
        <c:majorGridlines/>
        <c:minorGridlines>
          <c:spPr>
            <a:ln w="6350">
              <a:solidFill>
                <a:schemeClr val="bg1">
                  <a:lumMod val="95000"/>
                  <a:alpha val="50000"/>
                </a:schemeClr>
              </a:solidFill>
            </a:ln>
          </c:spPr>
        </c:minorGridlines>
        <c:title>
          <c:tx>
            <c:rich>
              <a:bodyPr/>
              <a:lstStyle/>
              <a:p>
                <a:pPr>
                  <a:defRPr/>
                </a:pPr>
                <a:r>
                  <a:rPr lang="da-DK"/>
                  <a:t>Observationer</a:t>
                </a:r>
              </a:p>
            </c:rich>
          </c:tx>
          <c:overlay val="0"/>
        </c:title>
        <c:numFmt formatCode="General" sourceLinked="1"/>
        <c:majorTickMark val="out"/>
        <c:minorTickMark val="none"/>
        <c:tickLblPos val="nextTo"/>
        <c:crossAx val="494325168"/>
        <c:crosses val="autoZero"/>
        <c:crossBetween val="midCat"/>
      </c:valAx>
      <c:valAx>
        <c:axId val="494325168"/>
        <c:scaling>
          <c:orientation val="minMax"/>
        </c:scaling>
        <c:delete val="0"/>
        <c:axPos val="l"/>
        <c:majorGridlines/>
        <c:minorGridlines>
          <c:spPr>
            <a:ln w="6350">
              <a:solidFill>
                <a:schemeClr val="bg1">
                  <a:lumMod val="95000"/>
                  <a:alpha val="50000"/>
                </a:schemeClr>
              </a:solidFill>
            </a:ln>
          </c:spPr>
        </c:minorGridlines>
        <c:numFmt formatCode="General" sourceLinked="1"/>
        <c:majorTickMark val="out"/>
        <c:minorTickMark val="none"/>
        <c:tickLblPos val="nextTo"/>
        <c:crossAx val="494327520"/>
        <c:crosses val="autoZero"/>
        <c:crossBetween val="midCat"/>
      </c:valAx>
    </c:plotArea>
    <c:plotVisOnly val="1"/>
    <c:dispBlanksAs val="gap"/>
    <c:showDLblsOverMax val="0"/>
  </c:chart>
  <c:printSettings>
    <c:headerFooter/>
    <c:pageMargins b="0.75" l="0.7" r="0.7" t="0.75" header="0.3" footer="0.3"/>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5.xml"/><Relationship Id="rId2" Type="http://schemas.openxmlformats.org/officeDocument/2006/relationships/chart" Target="../charts/chart4.xml"/><Relationship Id="rId1" Type="http://schemas.openxmlformats.org/officeDocument/2006/relationships/chart" Target="../charts/chart3.xml"/><Relationship Id="rId4" Type="http://schemas.openxmlformats.org/officeDocument/2006/relationships/chart" Target="../charts/chart6.xml"/></Relationships>
</file>

<file path=xl/drawings/_rels/drawing4.xml.rels><?xml version="1.0" encoding="UTF-8" standalone="yes"?>
<Relationships xmlns="http://schemas.openxmlformats.org/package/2006/relationships"><Relationship Id="rId3" Type="http://schemas.openxmlformats.org/officeDocument/2006/relationships/chart" Target="../charts/chart9.xml"/><Relationship Id="rId2" Type="http://schemas.openxmlformats.org/officeDocument/2006/relationships/chart" Target="../charts/chart8.xml"/><Relationship Id="rId1" Type="http://schemas.openxmlformats.org/officeDocument/2006/relationships/chart" Target="../charts/chart7.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s>
</file>

<file path=xl/drawings/_rels/drawing7.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9.xml.rels><?xml version="1.0" encoding="UTF-8" standalone="yes"?>
<Relationships xmlns="http://schemas.openxmlformats.org/package/2006/relationships"><Relationship Id="rId2" Type="http://schemas.openxmlformats.org/officeDocument/2006/relationships/chart" Target="../charts/chart15.xml"/><Relationship Id="rId1" Type="http://schemas.openxmlformats.org/officeDocument/2006/relationships/chart" Target="../charts/chart14.xml"/></Relationships>
</file>

<file path=xl/drawings/drawing1.xml><?xml version="1.0" encoding="utf-8"?>
<xdr:wsDr xmlns:xdr="http://schemas.openxmlformats.org/drawingml/2006/spreadsheetDrawing" xmlns:a="http://schemas.openxmlformats.org/drawingml/2006/main">
  <xdr:twoCellAnchor>
    <xdr:from>
      <xdr:col>11</xdr:col>
      <xdr:colOff>0</xdr:colOff>
      <xdr:row>0</xdr:row>
      <xdr:rowOff>6350</xdr:rowOff>
    </xdr:from>
    <xdr:to>
      <xdr:col>20</xdr:col>
      <xdr:colOff>0</xdr:colOff>
      <xdr:row>9</xdr:row>
      <xdr:rowOff>88900</xdr:rowOff>
    </xdr:to>
    <xdr:graphicFrame macro="">
      <xdr:nvGraphicFramePr>
        <xdr:cNvPr id="3" name="Diagram 2">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0</xdr:colOff>
      <xdr:row>9</xdr:row>
      <xdr:rowOff>88900</xdr:rowOff>
    </xdr:from>
    <xdr:to>
      <xdr:col>20</xdr:col>
      <xdr:colOff>0</xdr:colOff>
      <xdr:row>22</xdr:row>
      <xdr:rowOff>57150</xdr:rowOff>
    </xdr:to>
    <xdr:graphicFrame macro="">
      <xdr:nvGraphicFramePr>
        <xdr:cNvPr id="4" name="Diagram 3">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mc:AlternateContent xmlns:mc="http://schemas.openxmlformats.org/markup-compatibility/2006">
    <mc:Choice xmlns:a14="http://schemas.microsoft.com/office/drawing/2010/main" Requires="a14">
      <xdr:twoCellAnchor>
        <xdr:from>
          <xdr:col>1</xdr:col>
          <xdr:colOff>0</xdr:colOff>
          <xdr:row>2</xdr:row>
          <xdr:rowOff>0</xdr:rowOff>
        </xdr:from>
        <xdr:to>
          <xdr:col>4</xdr:col>
          <xdr:colOff>190500</xdr:colOff>
          <xdr:row>2</xdr:row>
          <xdr:rowOff>279400</xdr:rowOff>
        </xdr:to>
        <xdr:sp macro="" textlink="">
          <xdr:nvSpPr>
            <xdr:cNvPr id="2053" name="ButtonCopy"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a-DK" sz="1100" b="0" i="0" u="none" strike="noStrike" baseline="0">
                  <a:solidFill>
                    <a:srgbClr val="000000"/>
                  </a:solidFill>
                  <a:latin typeface="Calibri" pitchFamily="2" charset="0"/>
                  <a:cs typeface="Calibri" pitchFamily="2" charset="0"/>
                </a:rPr>
                <a:t>Kopier til øvrige ark</a:t>
              </a:r>
            </a:p>
          </xdr:txBody>
        </xdr:sp>
        <xdr:clientData fPrintsWithSheet="0"/>
      </xdr:twoCellAnchor>
    </mc:Choice>
    <mc:Fallback/>
  </mc:AlternateContent>
</xdr:wsDr>
</file>

<file path=xl/drawings/drawing2.xml><?xml version="1.0" encoding="utf-8"?>
<c:userShapes xmlns:c="http://schemas.openxmlformats.org/drawingml/2006/chart">
  <cdr:relSizeAnchor xmlns:cdr="http://schemas.openxmlformats.org/drawingml/2006/chartDrawing">
    <cdr:from>
      <cdr:x>0.05592</cdr:x>
      <cdr:y>0.00897</cdr:y>
    </cdr:from>
    <cdr:to>
      <cdr:x>0.38158</cdr:x>
      <cdr:y>0.14798</cdr:y>
    </cdr:to>
    <cdr:sp macro="" textlink="">
      <cdr:nvSpPr>
        <cdr:cNvPr id="2" name="Tekstboks 1"/>
        <cdr:cNvSpPr txBox="1"/>
      </cdr:nvSpPr>
      <cdr:spPr>
        <a:xfrm xmlns:a="http://schemas.openxmlformats.org/drawingml/2006/main">
          <a:off x="161925" y="19051"/>
          <a:ext cx="942975" cy="2952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da-DK" sz="1100"/>
            <a:t>Et tern er 4%</a:t>
          </a:r>
        </a:p>
      </cdr:txBody>
    </cdr:sp>
  </cdr:relSizeAnchor>
</c:userShapes>
</file>

<file path=xl/drawings/drawing3.xml><?xml version="1.0" encoding="utf-8"?>
<xdr:wsDr xmlns:xdr="http://schemas.openxmlformats.org/drawingml/2006/spreadsheetDrawing" xmlns:a="http://schemas.openxmlformats.org/drawingml/2006/main">
  <xdr:twoCellAnchor>
    <xdr:from>
      <xdr:col>6</xdr:col>
      <xdr:colOff>6351</xdr:colOff>
      <xdr:row>12</xdr:row>
      <xdr:rowOff>58737</xdr:rowOff>
    </xdr:from>
    <xdr:to>
      <xdr:col>24</xdr:col>
      <xdr:colOff>342900</xdr:colOff>
      <xdr:row>24</xdr:row>
      <xdr:rowOff>177800</xdr:rowOff>
    </xdr:to>
    <xdr:graphicFrame macro="">
      <xdr:nvGraphicFramePr>
        <xdr:cNvPr id="4" name="Diagram 3">
          <a:extLst>
            <a:ext uri="{FF2B5EF4-FFF2-40B4-BE49-F238E27FC236}">
              <a16:creationId xmlns:a16="http://schemas.microsoft.com/office/drawing/2014/main" id="{00000000-0008-0000-01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6350</xdr:colOff>
      <xdr:row>24</xdr:row>
      <xdr:rowOff>179386</xdr:rowOff>
    </xdr:from>
    <xdr:to>
      <xdr:col>24</xdr:col>
      <xdr:colOff>342900</xdr:colOff>
      <xdr:row>38</xdr:row>
      <xdr:rowOff>53975</xdr:rowOff>
    </xdr:to>
    <xdr:graphicFrame macro="">
      <xdr:nvGraphicFramePr>
        <xdr:cNvPr id="6" name="Diagram 5">
          <a:extLst>
            <a:ext uri="{FF2B5EF4-FFF2-40B4-BE49-F238E27FC236}">
              <a16:creationId xmlns:a16="http://schemas.microsoft.com/office/drawing/2014/main" id="{00000000-0008-0000-01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24</xdr:col>
      <xdr:colOff>342899</xdr:colOff>
      <xdr:row>25</xdr:row>
      <xdr:rowOff>1587</xdr:rowOff>
    </xdr:from>
    <xdr:to>
      <xdr:col>30</xdr:col>
      <xdr:colOff>12699</xdr:colOff>
      <xdr:row>38</xdr:row>
      <xdr:rowOff>57150</xdr:rowOff>
    </xdr:to>
    <xdr:graphicFrame macro="">
      <xdr:nvGraphicFramePr>
        <xdr:cNvPr id="7" name="Diagram 6">
          <a:extLst>
            <a:ext uri="{FF2B5EF4-FFF2-40B4-BE49-F238E27FC236}">
              <a16:creationId xmlns:a16="http://schemas.microsoft.com/office/drawing/2014/main" id="{00000000-0008-0000-01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6351</xdr:colOff>
      <xdr:row>0</xdr:row>
      <xdr:rowOff>11113</xdr:rowOff>
    </xdr:from>
    <xdr:to>
      <xdr:col>24</xdr:col>
      <xdr:colOff>342900</xdr:colOff>
      <xdr:row>12</xdr:row>
      <xdr:rowOff>73026</xdr:rowOff>
    </xdr:to>
    <xdr:graphicFrame macro="">
      <xdr:nvGraphicFramePr>
        <xdr:cNvPr id="2" name="Diagram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8</xdr:col>
      <xdr:colOff>1</xdr:colOff>
      <xdr:row>12</xdr:row>
      <xdr:rowOff>95249</xdr:rowOff>
    </xdr:from>
    <xdr:to>
      <xdr:col>22</xdr:col>
      <xdr:colOff>238125</xdr:colOff>
      <xdr:row>25</xdr:row>
      <xdr:rowOff>53975</xdr:rowOff>
    </xdr:to>
    <xdr:graphicFrame macro="">
      <xdr:nvGraphicFramePr>
        <xdr:cNvPr id="2" name="Diagram 1">
          <a:extLst>
            <a:ext uri="{FF2B5EF4-FFF2-40B4-BE49-F238E27FC236}">
              <a16:creationId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0</xdr:colOff>
      <xdr:row>25</xdr:row>
      <xdr:rowOff>57149</xdr:rowOff>
    </xdr:from>
    <xdr:to>
      <xdr:col>22</xdr:col>
      <xdr:colOff>234950</xdr:colOff>
      <xdr:row>38</xdr:row>
      <xdr:rowOff>34925</xdr:rowOff>
    </xdr:to>
    <xdr:graphicFrame macro="">
      <xdr:nvGraphicFramePr>
        <xdr:cNvPr id="4" name="Diagram 3">
          <a:extLst>
            <a:ext uri="{FF2B5EF4-FFF2-40B4-BE49-F238E27FC236}">
              <a16:creationId xmlns:a16="http://schemas.microsoft.com/office/drawing/2014/main" id="{00000000-0008-0000-02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1</xdr:colOff>
      <xdr:row>0</xdr:row>
      <xdr:rowOff>11112</xdr:rowOff>
    </xdr:from>
    <xdr:to>
      <xdr:col>22</xdr:col>
      <xdr:colOff>238125</xdr:colOff>
      <xdr:row>12</xdr:row>
      <xdr:rowOff>101600</xdr:rowOff>
    </xdr:to>
    <xdr:graphicFrame macro="">
      <xdr:nvGraphicFramePr>
        <xdr:cNvPr id="6" name="Diagram 5">
          <a:extLst>
            <a:ext uri="{FF2B5EF4-FFF2-40B4-BE49-F238E27FC236}">
              <a16:creationId xmlns:a16="http://schemas.microsoft.com/office/drawing/2014/main" id="{00000000-0008-0000-02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5.xml><?xml version="1.0" encoding="utf-8"?>
<c:userShapes xmlns:c="http://schemas.openxmlformats.org/drawingml/2006/chart">
  <cdr:relSizeAnchor xmlns:cdr="http://schemas.openxmlformats.org/drawingml/2006/chartDrawing">
    <cdr:from>
      <cdr:x>0.05592</cdr:x>
      <cdr:y>0.00897</cdr:y>
    </cdr:from>
    <cdr:to>
      <cdr:x>0.38158</cdr:x>
      <cdr:y>0.14798</cdr:y>
    </cdr:to>
    <cdr:sp macro="" textlink="">
      <cdr:nvSpPr>
        <cdr:cNvPr id="2" name="Tekstboks 1"/>
        <cdr:cNvSpPr txBox="1"/>
      </cdr:nvSpPr>
      <cdr:spPr>
        <a:xfrm xmlns:a="http://schemas.openxmlformats.org/drawingml/2006/main">
          <a:off x="161925" y="19051"/>
          <a:ext cx="942975" cy="2952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da-DK" sz="1100"/>
            <a:t>Et tern er 4%</a:t>
          </a:r>
        </a:p>
      </cdr:txBody>
    </cdr:sp>
  </cdr:relSizeAnchor>
</c:userShapes>
</file>

<file path=xl/drawings/drawing6.xml><?xml version="1.0" encoding="utf-8"?>
<xdr:wsDr xmlns:xdr="http://schemas.openxmlformats.org/drawingml/2006/spreadsheetDrawing" xmlns:a="http://schemas.openxmlformats.org/drawingml/2006/main">
  <xdr:twoCellAnchor>
    <xdr:from>
      <xdr:col>7</xdr:col>
      <xdr:colOff>200026</xdr:colOff>
      <xdr:row>12</xdr:row>
      <xdr:rowOff>28576</xdr:rowOff>
    </xdr:from>
    <xdr:to>
      <xdr:col>10</xdr:col>
      <xdr:colOff>225426</xdr:colOff>
      <xdr:row>19</xdr:row>
      <xdr:rowOff>152401</xdr:rowOff>
    </xdr:to>
    <xdr:graphicFrame macro="">
      <xdr:nvGraphicFramePr>
        <xdr:cNvPr id="2" name="Diagram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12700</xdr:colOff>
      <xdr:row>12</xdr:row>
      <xdr:rowOff>25400</xdr:rowOff>
    </xdr:from>
    <xdr:to>
      <xdr:col>7</xdr:col>
      <xdr:colOff>190501</xdr:colOff>
      <xdr:row>19</xdr:row>
      <xdr:rowOff>152400</xdr:rowOff>
    </xdr:to>
    <xdr:graphicFrame macro="">
      <xdr:nvGraphicFramePr>
        <xdr:cNvPr id="3" name="Diagram 2">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mc:AlternateContent xmlns:mc="http://schemas.openxmlformats.org/markup-compatibility/2006">
    <mc:Choice xmlns:a14="http://schemas.microsoft.com/office/drawing/2010/main" Requires="a14">
      <xdr:twoCellAnchor>
        <xdr:from>
          <xdr:col>10</xdr:col>
          <xdr:colOff>241300</xdr:colOff>
          <xdr:row>11</xdr:row>
          <xdr:rowOff>190500</xdr:rowOff>
        </xdr:from>
        <xdr:to>
          <xdr:col>13</xdr:col>
          <xdr:colOff>152400</xdr:colOff>
          <xdr:row>13</xdr:row>
          <xdr:rowOff>50800</xdr:rowOff>
        </xdr:to>
        <xdr:sp macro="" textlink="">
          <xdr:nvSpPr>
            <xdr:cNvPr id="8193" name="ButtonExpected" hidden="1">
              <a:extLst>
                <a:ext uri="{63B3BB69-23CF-44E3-9099-C40C66FF867C}">
                  <a14:compatExt spid="_x0000_s8193"/>
                </a:ext>
                <a:ext uri="{FF2B5EF4-FFF2-40B4-BE49-F238E27FC236}">
                  <a16:creationId xmlns:a16="http://schemas.microsoft.com/office/drawing/2014/main" id="{00000000-0008-0000-0300-0000012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a-DK" sz="1100" b="0" i="0" u="none" strike="noStrike" baseline="0">
                  <a:solidFill>
                    <a:srgbClr val="000000"/>
                  </a:solidFill>
                  <a:latin typeface="Calibri" pitchFamily="2" charset="0"/>
                  <a:cs typeface="Calibri" pitchFamily="2" charset="0"/>
                </a:rPr>
                <a:t>Symmetrisk forventet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241300</xdr:colOff>
          <xdr:row>13</xdr:row>
          <xdr:rowOff>63500</xdr:rowOff>
        </xdr:from>
        <xdr:to>
          <xdr:col>13</xdr:col>
          <xdr:colOff>152400</xdr:colOff>
          <xdr:row>14</xdr:row>
          <xdr:rowOff>101600</xdr:rowOff>
        </xdr:to>
        <xdr:sp macro="" textlink="">
          <xdr:nvSpPr>
            <xdr:cNvPr id="8194" name="ButtonNormal" hidden="1">
              <a:extLst>
                <a:ext uri="{63B3BB69-23CF-44E3-9099-C40C66FF867C}">
                  <a14:compatExt spid="_x0000_s8194"/>
                </a:ext>
                <a:ext uri="{FF2B5EF4-FFF2-40B4-BE49-F238E27FC236}">
                  <a16:creationId xmlns:a16="http://schemas.microsoft.com/office/drawing/2014/main" id="{00000000-0008-0000-0300-0000022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a-DK" sz="1100" b="0" i="0" u="none" strike="noStrike" baseline="0">
                  <a:solidFill>
                    <a:srgbClr val="000000"/>
                  </a:solidFill>
                  <a:latin typeface="Calibri" pitchFamily="2" charset="0"/>
                  <a:cs typeface="Calibri" pitchFamily="2" charset="0"/>
                </a:rPr>
                <a:t>Normalfordeling forventet</a:t>
              </a:r>
            </a:p>
          </xdr:txBody>
        </xdr:sp>
        <xdr:clientData fPrintsWithSheet="0"/>
      </xdr:twoCellAnchor>
    </mc:Choice>
    <mc:Fallback/>
  </mc:AlternateContent>
  <xdr:twoCellAnchor>
    <xdr:from>
      <xdr:col>8</xdr:col>
      <xdr:colOff>19050</xdr:colOff>
      <xdr:row>0</xdr:row>
      <xdr:rowOff>185737</xdr:rowOff>
    </xdr:from>
    <xdr:to>
      <xdr:col>13</xdr:col>
      <xdr:colOff>123825</xdr:colOff>
      <xdr:row>11</xdr:row>
      <xdr:rowOff>161925</xdr:rowOff>
    </xdr:to>
    <xdr:graphicFrame macro="">
      <xdr:nvGraphicFramePr>
        <xdr:cNvPr id="4" name="Diagram 3">
          <a:extLst>
            <a:ext uri="{FF2B5EF4-FFF2-40B4-BE49-F238E27FC236}">
              <a16:creationId xmlns:a16="http://schemas.microsoft.com/office/drawing/2014/main" id="{00000000-0008-0000-03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11</xdr:col>
      <xdr:colOff>12698</xdr:colOff>
      <xdr:row>0</xdr:row>
      <xdr:rowOff>180974</xdr:rowOff>
    </xdr:from>
    <xdr:to>
      <xdr:col>23</xdr:col>
      <xdr:colOff>9524</xdr:colOff>
      <xdr:row>24</xdr:row>
      <xdr:rowOff>180974</xdr:rowOff>
    </xdr:to>
    <xdr:graphicFrame macro="">
      <xdr:nvGraphicFramePr>
        <xdr:cNvPr id="3" name="Diagram 2">
          <a:extLst>
            <a:ext uri="{FF2B5EF4-FFF2-40B4-BE49-F238E27FC236}">
              <a16:creationId xmlns:a16="http://schemas.microsoft.com/office/drawing/2014/main" id="{00000000-0008-0000-04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c:userShapes xmlns:c="http://schemas.openxmlformats.org/drawingml/2006/chart">
  <cdr:relSizeAnchor xmlns:cdr="http://schemas.openxmlformats.org/drawingml/2006/chartDrawing">
    <cdr:from>
      <cdr:x>0.05592</cdr:x>
      <cdr:y>0.00897</cdr:y>
    </cdr:from>
    <cdr:to>
      <cdr:x>0.38158</cdr:x>
      <cdr:y>0.14798</cdr:y>
    </cdr:to>
    <cdr:sp macro="" textlink="">
      <cdr:nvSpPr>
        <cdr:cNvPr id="2" name="Tekstboks 1"/>
        <cdr:cNvSpPr txBox="1"/>
      </cdr:nvSpPr>
      <cdr:spPr>
        <a:xfrm xmlns:a="http://schemas.openxmlformats.org/drawingml/2006/main">
          <a:off x="161925" y="19051"/>
          <a:ext cx="942975" cy="2952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da-DK" sz="1100"/>
            <a:t>Et tern er 4%</a:t>
          </a:r>
        </a:p>
      </cdr:txBody>
    </cdr:sp>
  </cdr:relSizeAnchor>
</c:userShapes>
</file>

<file path=xl/drawings/drawing9.xml><?xml version="1.0" encoding="utf-8"?>
<xdr:wsDr xmlns:xdr="http://schemas.openxmlformats.org/drawingml/2006/spreadsheetDrawing" xmlns:a="http://schemas.openxmlformats.org/drawingml/2006/main">
  <xdr:twoCellAnchor>
    <xdr:from>
      <xdr:col>6</xdr:col>
      <xdr:colOff>206375</xdr:colOff>
      <xdr:row>1</xdr:row>
      <xdr:rowOff>11112</xdr:rowOff>
    </xdr:from>
    <xdr:to>
      <xdr:col>17</xdr:col>
      <xdr:colOff>15875</xdr:colOff>
      <xdr:row>20</xdr:row>
      <xdr:rowOff>28575</xdr:rowOff>
    </xdr:to>
    <xdr:graphicFrame macro="">
      <xdr:nvGraphicFramePr>
        <xdr:cNvPr id="2" name="Diagram 1">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209550</xdr:colOff>
      <xdr:row>20</xdr:row>
      <xdr:rowOff>25400</xdr:rowOff>
    </xdr:from>
    <xdr:to>
      <xdr:col>14</xdr:col>
      <xdr:colOff>228600</xdr:colOff>
      <xdr:row>36</xdr:row>
      <xdr:rowOff>111125</xdr:rowOff>
    </xdr:to>
    <xdr:graphicFrame macro="">
      <xdr:nvGraphicFramePr>
        <xdr:cNvPr id="3" name="Diagram 2">
          <a:extLst>
            <a:ext uri="{FF2B5EF4-FFF2-40B4-BE49-F238E27FC236}">
              <a16:creationId xmlns:a16="http://schemas.microsoft.com/office/drawing/2014/main" id="{00000000-0008-0000-05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4.bin"/><Relationship Id="rId6" Type="http://schemas.openxmlformats.org/officeDocument/2006/relationships/comments" Target="../comments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7.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5.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s://en.wikipedia.org/wiki/Normal_probability_plot"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Data"/>
  <dimension ref="A1:N43"/>
  <sheetViews>
    <sheetView workbookViewId="0">
      <selection activeCell="A5" sqref="A5"/>
    </sheetView>
  </sheetViews>
  <sheetFormatPr baseColWidth="10" defaultColWidth="8.83203125" defaultRowHeight="15" x14ac:dyDescent="0.2"/>
  <cols>
    <col min="1" max="1" width="6.1640625" customWidth="1"/>
    <col min="2" max="2" width="2.83203125" customWidth="1"/>
    <col min="3" max="3" width="6.5" customWidth="1"/>
    <col min="4" max="4" width="8.1640625" customWidth="1"/>
    <col min="5" max="5" width="2.83203125" customWidth="1"/>
    <col min="6" max="7" width="7.5" customWidth="1"/>
    <col min="8" max="8" width="8" customWidth="1"/>
    <col min="9" max="9" width="1.83203125" customWidth="1"/>
    <col min="10" max="13" width="0.1640625" style="8" customWidth="1"/>
    <col min="14" max="14" width="0.1640625" customWidth="1"/>
  </cols>
  <sheetData>
    <row r="1" spans="1:14" ht="30.75" customHeight="1" thickBot="1" x14ac:dyDescent="0.25">
      <c r="A1" s="60" t="s">
        <v>23</v>
      </c>
      <c r="C1" s="19"/>
      <c r="F1" t="s">
        <v>3</v>
      </c>
      <c r="G1" t="s">
        <v>27</v>
      </c>
      <c r="H1" s="36" t="s">
        <v>28</v>
      </c>
    </row>
    <row r="2" spans="1:14" ht="18" customHeight="1" thickBot="1" x14ac:dyDescent="0.3">
      <c r="A2" s="96" t="s">
        <v>24</v>
      </c>
      <c r="B2" s="97"/>
      <c r="C2" s="94" t="s">
        <v>29</v>
      </c>
      <c r="D2" s="95"/>
      <c r="F2" s="3"/>
      <c r="G2" s="3"/>
      <c r="H2" s="3"/>
      <c r="N2" s="8" t="s">
        <v>29</v>
      </c>
    </row>
    <row r="3" spans="1:14" ht="35.25" customHeight="1" x14ac:dyDescent="0.2">
      <c r="A3" s="19" t="s">
        <v>25</v>
      </c>
      <c r="C3" s="19" t="s">
        <v>78</v>
      </c>
      <c r="F3" s="19" t="s">
        <v>66</v>
      </c>
      <c r="N3" s="8" t="s">
        <v>13</v>
      </c>
    </row>
    <row r="4" spans="1:14" x14ac:dyDescent="0.2">
      <c r="A4" s="17" t="s">
        <v>1</v>
      </c>
      <c r="B4" s="8">
        <f>COUNT(A:A)</f>
        <v>0</v>
      </c>
      <c r="C4" s="17" t="s">
        <v>1</v>
      </c>
      <c r="D4" s="17" t="s">
        <v>26</v>
      </c>
      <c r="E4" s="8">
        <f>COUNT(C:C)</f>
        <v>0</v>
      </c>
      <c r="F4" s="17" t="s">
        <v>3</v>
      </c>
      <c r="G4" s="17" t="s">
        <v>27</v>
      </c>
      <c r="H4" s="17" t="s">
        <v>26</v>
      </c>
      <c r="I4" s="61">
        <f>COUNT(F:F)-COUNT(F1:F3)</f>
        <v>0</v>
      </c>
      <c r="L4" s="8">
        <f>$F$5</f>
        <v>0</v>
      </c>
      <c r="M4" s="8">
        <v>0</v>
      </c>
      <c r="N4" s="8" t="s">
        <v>14</v>
      </c>
    </row>
    <row r="5" spans="1:14" x14ac:dyDescent="0.2">
      <c r="A5" s="3"/>
      <c r="C5" s="88"/>
      <c r="D5" s="88"/>
      <c r="E5" s="59"/>
      <c r="F5" s="3"/>
      <c r="G5" s="3"/>
      <c r="H5" s="88"/>
      <c r="J5" s="8">
        <v>1</v>
      </c>
      <c r="K5" s="8">
        <v>1</v>
      </c>
      <c r="L5" s="8">
        <f>$F$5</f>
        <v>0</v>
      </c>
      <c r="M5" s="8" t="e">
        <f>$H$5/($G$5-$F$5)</f>
        <v>#DIV/0!</v>
      </c>
      <c r="N5" s="8" t="s">
        <v>15</v>
      </c>
    </row>
    <row r="6" spans="1:14" x14ac:dyDescent="0.2">
      <c r="A6" s="3"/>
      <c r="C6" s="88"/>
      <c r="D6" s="88"/>
      <c r="E6" s="59"/>
      <c r="F6" s="3"/>
      <c r="G6" s="3"/>
      <c r="H6" s="88"/>
      <c r="J6" s="8">
        <v>1</v>
      </c>
      <c r="K6" s="8">
        <v>2</v>
      </c>
      <c r="L6" s="8">
        <f>$G$5</f>
        <v>0</v>
      </c>
      <c r="M6" s="8" t="e">
        <f>$H$5/($G$5-$F$5)</f>
        <v>#DIV/0!</v>
      </c>
      <c r="N6" s="8" t="s">
        <v>16</v>
      </c>
    </row>
    <row r="7" spans="1:14" x14ac:dyDescent="0.2">
      <c r="A7" s="3"/>
      <c r="C7" s="88"/>
      <c r="D7" s="88"/>
      <c r="F7" s="3"/>
      <c r="G7" s="3"/>
      <c r="H7" s="88"/>
      <c r="J7" s="8">
        <v>2</v>
      </c>
      <c r="K7" s="8">
        <v>1</v>
      </c>
      <c r="L7" s="8">
        <f>$G$5</f>
        <v>0</v>
      </c>
      <c r="M7" s="8">
        <v>0</v>
      </c>
      <c r="N7" s="8" t="s">
        <v>17</v>
      </c>
    </row>
    <row r="8" spans="1:14" x14ac:dyDescent="0.2">
      <c r="A8" s="3"/>
      <c r="C8" s="88"/>
      <c r="D8" s="88"/>
      <c r="F8" s="3"/>
      <c r="G8" s="3"/>
      <c r="H8" s="88"/>
      <c r="J8" s="8">
        <v>2</v>
      </c>
      <c r="K8" s="8">
        <v>2</v>
      </c>
      <c r="L8" s="8">
        <f>$F$6</f>
        <v>0</v>
      </c>
      <c r="M8" s="8">
        <v>0</v>
      </c>
      <c r="N8" s="8" t="s">
        <v>18</v>
      </c>
    </row>
    <row r="9" spans="1:14" x14ac:dyDescent="0.2">
      <c r="A9" s="3"/>
      <c r="C9" s="88"/>
      <c r="D9" s="88"/>
      <c r="F9" s="3"/>
      <c r="G9" s="3"/>
      <c r="H9" s="88"/>
      <c r="J9" s="8">
        <v>2</v>
      </c>
      <c r="K9" s="8">
        <v>3</v>
      </c>
      <c r="L9" s="8">
        <f>$F$6</f>
        <v>0</v>
      </c>
      <c r="M9" s="8" t="e">
        <f>$H$6/($G$6-$F$6)</f>
        <v>#DIV/0!</v>
      </c>
      <c r="N9" s="8" t="s">
        <v>19</v>
      </c>
    </row>
    <row r="10" spans="1:14" x14ac:dyDescent="0.2">
      <c r="A10" s="3"/>
      <c r="C10" s="88"/>
      <c r="D10" s="88"/>
      <c r="F10" s="3"/>
      <c r="G10" s="3"/>
      <c r="H10" s="88"/>
      <c r="J10" s="8">
        <v>2</v>
      </c>
      <c r="K10" s="8">
        <v>4</v>
      </c>
      <c r="L10" s="8">
        <f>$G$6</f>
        <v>0</v>
      </c>
      <c r="M10" s="8" t="e">
        <f>$H$6/($G$6-$F$6)</f>
        <v>#DIV/0!</v>
      </c>
      <c r="N10" s="8" t="s">
        <v>20</v>
      </c>
    </row>
    <row r="11" spans="1:14" x14ac:dyDescent="0.2">
      <c r="A11" s="3"/>
      <c r="C11" s="88"/>
      <c r="D11" s="88"/>
      <c r="F11" s="3"/>
      <c r="G11" s="3"/>
      <c r="H11" s="88"/>
      <c r="J11" s="8">
        <v>3</v>
      </c>
      <c r="K11" s="8">
        <v>1</v>
      </c>
      <c r="L11" s="8">
        <f>$G$6</f>
        <v>0</v>
      </c>
      <c r="M11" s="8">
        <v>0</v>
      </c>
      <c r="N11" s="8" t="s">
        <v>21</v>
      </c>
    </row>
    <row r="12" spans="1:14" x14ac:dyDescent="0.2">
      <c r="A12" s="3"/>
      <c r="C12" s="88"/>
      <c r="D12" s="88"/>
      <c r="F12" s="3"/>
      <c r="G12" s="3"/>
      <c r="H12" s="88"/>
      <c r="J12" s="8">
        <v>3</v>
      </c>
      <c r="K12" s="8">
        <v>2</v>
      </c>
      <c r="L12" s="8">
        <f>$F$7</f>
        <v>0</v>
      </c>
      <c r="M12" s="8">
        <v>0</v>
      </c>
    </row>
    <row r="13" spans="1:14" x14ac:dyDescent="0.2">
      <c r="A13" s="3"/>
      <c r="C13" s="88"/>
      <c r="D13" s="88"/>
      <c r="F13" s="3"/>
      <c r="G13" s="3"/>
      <c r="H13" s="88"/>
      <c r="J13" s="8">
        <v>3</v>
      </c>
      <c r="K13" s="8">
        <v>3</v>
      </c>
      <c r="L13" s="8">
        <f>$F$7</f>
        <v>0</v>
      </c>
      <c r="M13" s="8" t="e">
        <f>$H$7/($G$7-$F$7)</f>
        <v>#DIV/0!</v>
      </c>
    </row>
    <row r="14" spans="1:14" x14ac:dyDescent="0.2">
      <c r="A14" s="3"/>
      <c r="C14" s="88"/>
      <c r="D14" s="88"/>
      <c r="F14" s="3"/>
      <c r="G14" s="3"/>
      <c r="H14" s="88"/>
      <c r="J14" s="8">
        <v>4</v>
      </c>
      <c r="K14" s="8">
        <v>1</v>
      </c>
      <c r="L14" s="8">
        <f>$G$7</f>
        <v>0</v>
      </c>
      <c r="M14" s="8" t="e">
        <f>$H$7/($G$7-$F$7)</f>
        <v>#DIV/0!</v>
      </c>
    </row>
    <row r="15" spans="1:14" x14ac:dyDescent="0.2">
      <c r="A15" s="3"/>
      <c r="C15" s="88"/>
      <c r="D15" s="88"/>
      <c r="F15" s="3"/>
      <c r="G15" s="3"/>
      <c r="H15" s="88"/>
      <c r="J15" s="8">
        <v>4</v>
      </c>
      <c r="K15" s="8">
        <v>2</v>
      </c>
      <c r="L15" s="8">
        <f>$G$7</f>
        <v>0</v>
      </c>
      <c r="M15" s="8">
        <v>0</v>
      </c>
    </row>
    <row r="16" spans="1:14" x14ac:dyDescent="0.2">
      <c r="A16" s="3"/>
      <c r="C16" s="88"/>
      <c r="D16" s="88"/>
      <c r="F16" s="3"/>
      <c r="G16" s="3"/>
      <c r="H16" s="88"/>
      <c r="J16" s="8">
        <v>4</v>
      </c>
      <c r="K16" s="8">
        <v>3</v>
      </c>
      <c r="L16" s="8">
        <f>$F$8</f>
        <v>0</v>
      </c>
      <c r="M16" s="8">
        <v>0</v>
      </c>
    </row>
    <row r="17" spans="1:13" x14ac:dyDescent="0.2">
      <c r="A17" s="3"/>
      <c r="C17" s="88"/>
      <c r="D17" s="88"/>
      <c r="F17" s="3"/>
      <c r="G17" s="3"/>
      <c r="H17" s="88"/>
      <c r="J17" s="8">
        <v>4</v>
      </c>
      <c r="K17" s="8">
        <v>4</v>
      </c>
      <c r="L17" s="8">
        <f>$F$8</f>
        <v>0</v>
      </c>
      <c r="M17" s="8" t="e">
        <f>$H$8/($G$8-$F$8)</f>
        <v>#DIV/0!</v>
      </c>
    </row>
    <row r="18" spans="1:13" x14ac:dyDescent="0.2">
      <c r="A18" s="3"/>
      <c r="C18" s="88"/>
      <c r="D18" s="88"/>
      <c r="F18" s="3"/>
      <c r="G18" s="3"/>
      <c r="H18" s="88"/>
      <c r="J18" s="8">
        <v>4</v>
      </c>
      <c r="K18" s="8">
        <v>5</v>
      </c>
      <c r="L18" s="8">
        <f>$G$8</f>
        <v>0</v>
      </c>
      <c r="M18" s="8" t="e">
        <f>$H$8/($G$8-$F$8)</f>
        <v>#DIV/0!</v>
      </c>
    </row>
    <row r="19" spans="1:13" x14ac:dyDescent="0.2">
      <c r="A19" s="3"/>
      <c r="C19" s="88"/>
      <c r="D19" s="88"/>
      <c r="F19" s="3"/>
      <c r="G19" s="3"/>
      <c r="H19" s="88"/>
      <c r="J19" s="8">
        <v>5</v>
      </c>
      <c r="K19" s="8">
        <v>1</v>
      </c>
      <c r="L19" s="8">
        <f>$G$8</f>
        <v>0</v>
      </c>
      <c r="M19" s="8">
        <v>0</v>
      </c>
    </row>
    <row r="20" spans="1:13" x14ac:dyDescent="0.2">
      <c r="A20" s="3"/>
      <c r="C20" s="88"/>
      <c r="D20" s="88"/>
      <c r="F20" s="3"/>
      <c r="G20" s="3"/>
      <c r="H20" s="88"/>
      <c r="J20" s="8">
        <v>5</v>
      </c>
      <c r="K20" s="8">
        <v>2</v>
      </c>
      <c r="L20" s="8">
        <f>$F$9</f>
        <v>0</v>
      </c>
      <c r="M20" s="8">
        <v>0</v>
      </c>
    </row>
    <row r="21" spans="1:13" x14ac:dyDescent="0.2">
      <c r="A21" s="3"/>
      <c r="C21" s="88"/>
      <c r="D21" s="88"/>
      <c r="F21" s="3"/>
      <c r="G21" s="3"/>
      <c r="H21" s="88"/>
      <c r="J21" s="8">
        <v>5</v>
      </c>
      <c r="K21" s="8">
        <v>3</v>
      </c>
      <c r="L21" s="8">
        <f>$F$9</f>
        <v>0</v>
      </c>
      <c r="M21" s="8" t="e">
        <f>$H$9/($G$9-$F$9)</f>
        <v>#DIV/0!</v>
      </c>
    </row>
    <row r="22" spans="1:13" x14ac:dyDescent="0.2">
      <c r="A22" s="3"/>
      <c r="C22" s="88"/>
      <c r="D22" s="88"/>
      <c r="F22" s="3"/>
      <c r="G22" s="3"/>
      <c r="H22" s="88"/>
      <c r="J22" s="8">
        <v>6</v>
      </c>
      <c r="K22" s="8">
        <v>1</v>
      </c>
      <c r="L22" s="8">
        <f>$G$9</f>
        <v>0</v>
      </c>
      <c r="M22" s="8" t="e">
        <f>$H$9/($G$9-$F$9)</f>
        <v>#DIV/0!</v>
      </c>
    </row>
    <row r="23" spans="1:13" x14ac:dyDescent="0.2">
      <c r="A23" s="3"/>
      <c r="C23" s="88"/>
      <c r="D23" s="88"/>
      <c r="F23" s="3"/>
      <c r="G23" s="3"/>
      <c r="H23" s="88"/>
      <c r="J23" s="8">
        <v>6</v>
      </c>
      <c r="K23" s="8">
        <v>2</v>
      </c>
      <c r="L23" s="8">
        <f>$G$9</f>
        <v>0</v>
      </c>
      <c r="M23" s="8">
        <v>0</v>
      </c>
    </row>
    <row r="24" spans="1:13" x14ac:dyDescent="0.2">
      <c r="A24" s="3"/>
      <c r="C24" s="88"/>
      <c r="D24" s="88"/>
      <c r="F24" s="3"/>
      <c r="G24" s="3"/>
      <c r="H24" s="88"/>
      <c r="J24" s="8">
        <v>6</v>
      </c>
      <c r="K24" s="8">
        <v>3</v>
      </c>
      <c r="L24" s="8">
        <f>$F$10</f>
        <v>0</v>
      </c>
      <c r="M24" s="8">
        <v>0</v>
      </c>
    </row>
    <row r="25" spans="1:13" x14ac:dyDescent="0.2">
      <c r="A25" s="3"/>
      <c r="C25" s="88"/>
      <c r="D25" s="88"/>
      <c r="F25" s="3"/>
      <c r="G25" s="3"/>
      <c r="H25" s="88"/>
      <c r="J25" s="8">
        <v>7</v>
      </c>
      <c r="K25" s="8">
        <v>1</v>
      </c>
      <c r="L25" s="8">
        <f>$F$10</f>
        <v>0</v>
      </c>
      <c r="M25" s="8" t="e">
        <f>$H$10/($G$10-$F$10)</f>
        <v>#DIV/0!</v>
      </c>
    </row>
    <row r="26" spans="1:13" x14ac:dyDescent="0.2">
      <c r="A26" s="3"/>
      <c r="C26" s="88"/>
      <c r="D26" s="88"/>
      <c r="F26" s="3"/>
      <c r="G26" s="3"/>
      <c r="H26" s="88"/>
      <c r="J26" s="8">
        <v>34</v>
      </c>
      <c r="K26" s="8">
        <v>1</v>
      </c>
      <c r="L26" s="8">
        <f>$G$10</f>
        <v>0</v>
      </c>
      <c r="M26" s="8" t="e">
        <f>$H$10/($G$10-$F$10)</f>
        <v>#DIV/0!</v>
      </c>
    </row>
    <row r="27" spans="1:13" x14ac:dyDescent="0.2">
      <c r="A27" s="3"/>
      <c r="C27" s="88"/>
      <c r="D27" s="88"/>
      <c r="F27" s="3"/>
      <c r="G27" s="3"/>
      <c r="H27" s="88"/>
      <c r="J27" s="8">
        <v>34</v>
      </c>
      <c r="K27" s="8">
        <v>1</v>
      </c>
      <c r="L27" s="8">
        <f>$G$10</f>
        <v>0</v>
      </c>
      <c r="M27" s="8">
        <v>0</v>
      </c>
    </row>
    <row r="28" spans="1:13" x14ac:dyDescent="0.2">
      <c r="A28" s="3"/>
      <c r="C28" s="88"/>
      <c r="D28" s="88"/>
      <c r="F28" s="3"/>
      <c r="G28" s="3"/>
      <c r="H28" s="88"/>
      <c r="L28" s="8">
        <f>$F$11</f>
        <v>0</v>
      </c>
      <c r="M28" s="8">
        <v>0</v>
      </c>
    </row>
    <row r="29" spans="1:13" x14ac:dyDescent="0.2">
      <c r="A29" s="3"/>
      <c r="C29" s="88"/>
      <c r="D29" s="88"/>
      <c r="F29" s="3"/>
      <c r="G29" s="3"/>
      <c r="H29" s="88"/>
      <c r="L29" s="8">
        <f>$F$11</f>
        <v>0</v>
      </c>
      <c r="M29" s="8" t="e">
        <f>$H$11/($G$11-$F$11)</f>
        <v>#DIV/0!</v>
      </c>
    </row>
    <row r="30" spans="1:13" x14ac:dyDescent="0.2">
      <c r="A30" s="3"/>
      <c r="C30" s="88"/>
      <c r="D30" s="88"/>
      <c r="F30" s="3"/>
      <c r="G30" s="3"/>
      <c r="H30" s="88"/>
      <c r="L30" s="8">
        <f>$G$11</f>
        <v>0</v>
      </c>
      <c r="M30" s="8" t="e">
        <f>$H$11/($G$11-$F$11)</f>
        <v>#DIV/0!</v>
      </c>
    </row>
    <row r="31" spans="1:13" x14ac:dyDescent="0.2">
      <c r="A31" s="3"/>
      <c r="C31" s="88"/>
      <c r="D31" s="88"/>
      <c r="F31" s="3"/>
      <c r="G31" s="3"/>
      <c r="H31" s="88"/>
      <c r="L31" s="8">
        <f>$G$11</f>
        <v>0</v>
      </c>
      <c r="M31" s="8">
        <v>0</v>
      </c>
    </row>
    <row r="32" spans="1:13" x14ac:dyDescent="0.2">
      <c r="A32" s="3"/>
      <c r="C32" s="88"/>
      <c r="D32" s="88"/>
      <c r="F32" s="3"/>
      <c r="G32" s="3"/>
      <c r="H32" s="88"/>
      <c r="L32" s="8">
        <f>$F$34</f>
        <v>0</v>
      </c>
      <c r="M32" s="8">
        <v>0</v>
      </c>
    </row>
    <row r="33" spans="1:13" x14ac:dyDescent="0.2">
      <c r="A33" s="3"/>
      <c r="C33" s="88"/>
      <c r="D33" s="88"/>
      <c r="F33" s="3"/>
      <c r="G33" s="3"/>
      <c r="H33" s="88"/>
      <c r="L33" s="8">
        <f>$F$34</f>
        <v>0</v>
      </c>
      <c r="M33" s="8" t="e">
        <f>$H$34/($G$34-$F$34)</f>
        <v>#DIV/0!</v>
      </c>
    </row>
    <row r="34" spans="1:13" x14ac:dyDescent="0.2">
      <c r="A34" s="15"/>
      <c r="C34" s="16"/>
      <c r="D34" s="16"/>
      <c r="F34" s="21"/>
      <c r="G34" s="16"/>
      <c r="H34" s="16"/>
      <c r="L34" s="8">
        <f>$G$34</f>
        <v>0</v>
      </c>
      <c r="M34" s="8" t="e">
        <f>$H$34/($G$34-$F$34)</f>
        <v>#DIV/0!</v>
      </c>
    </row>
    <row r="35" spans="1:13" x14ac:dyDescent="0.2">
      <c r="L35" s="8">
        <f>$G$34</f>
        <v>0</v>
      </c>
      <c r="M35" s="8">
        <v>0</v>
      </c>
    </row>
    <row r="36" spans="1:13" x14ac:dyDescent="0.2">
      <c r="L36" s="8">
        <f>$F$13</f>
        <v>0</v>
      </c>
      <c r="M36" s="8">
        <v>0</v>
      </c>
    </row>
    <row r="37" spans="1:13" x14ac:dyDescent="0.2">
      <c r="L37" s="8">
        <f>$F$13</f>
        <v>0</v>
      </c>
      <c r="M37" s="8" t="e">
        <f>$H$13/($G$13-$F$13)</f>
        <v>#DIV/0!</v>
      </c>
    </row>
    <row r="38" spans="1:13" x14ac:dyDescent="0.2">
      <c r="L38" s="8">
        <f>$G$13</f>
        <v>0</v>
      </c>
      <c r="M38" s="8" t="e">
        <f>$H$13/($G$13-$F$13)</f>
        <v>#DIV/0!</v>
      </c>
    </row>
    <row r="39" spans="1:13" x14ac:dyDescent="0.2">
      <c r="L39" s="8">
        <f>$G$13</f>
        <v>0</v>
      </c>
      <c r="M39" s="8">
        <v>0</v>
      </c>
    </row>
    <row r="40" spans="1:13" x14ac:dyDescent="0.2">
      <c r="L40" s="8">
        <f>$F$14</f>
        <v>0</v>
      </c>
      <c r="M40" s="8">
        <v>0</v>
      </c>
    </row>
    <row r="41" spans="1:13" x14ac:dyDescent="0.2">
      <c r="L41" s="8">
        <f>$F$14</f>
        <v>0</v>
      </c>
      <c r="M41" s="8" t="e">
        <f>$H$14/($G$14-$F$14)</f>
        <v>#DIV/0!</v>
      </c>
    </row>
    <row r="42" spans="1:13" x14ac:dyDescent="0.2">
      <c r="L42" s="8">
        <f>$G$14</f>
        <v>0</v>
      </c>
      <c r="M42" s="8" t="e">
        <f>$H$14/($G$14-$F$14)</f>
        <v>#DIV/0!</v>
      </c>
    </row>
    <row r="43" spans="1:13" x14ac:dyDescent="0.2">
      <c r="L43" s="8">
        <f>$G$14</f>
        <v>0</v>
      </c>
      <c r="M43" s="8">
        <v>0</v>
      </c>
    </row>
  </sheetData>
  <sortState xmlns:xlrd2="http://schemas.microsoft.com/office/spreadsheetml/2017/richdata2" ref="C4:D5">
    <sortCondition ref="C5"/>
  </sortState>
  <mergeCells count="2">
    <mergeCell ref="C2:D2"/>
    <mergeCell ref="A2:B2"/>
  </mergeCells>
  <dataValidations count="1">
    <dataValidation type="list" showInputMessage="1" showErrorMessage="1" promptTitle="Vælg datasæt" prompt="Du kan indtaste flere datasæt som du kan analysere særskilt. Du kan altid gå tilbage til et tidligere datasæt." sqref="C2:D2" xr:uid="{00000000-0002-0000-0000-000000000000}">
      <formula1>$N$2:$N$9</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3" r:id="rId4" name="ButtonCopy">
              <controlPr defaultSize="0" print="0" autoFill="0" autoPict="0" macro="[0]!ArkData.KopierTilData">
                <anchor moveWithCells="1" sizeWithCells="1">
                  <from>
                    <xdr:col>1</xdr:col>
                    <xdr:colOff>0</xdr:colOff>
                    <xdr:row>2</xdr:row>
                    <xdr:rowOff>0</xdr:rowOff>
                  </from>
                  <to>
                    <xdr:col>4</xdr:col>
                    <xdr:colOff>190500</xdr:colOff>
                    <xdr:row>2</xdr:row>
                    <xdr:rowOff>279400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grup"/>
  <dimension ref="A1:R46"/>
  <sheetViews>
    <sheetView showGridLines="0" tabSelected="1" workbookViewId="0">
      <selection activeCell="B8" sqref="B8"/>
    </sheetView>
  </sheetViews>
  <sheetFormatPr baseColWidth="10" defaultColWidth="8.83203125" defaultRowHeight="15" x14ac:dyDescent="0.2"/>
  <cols>
    <col min="1" max="1" width="5" customWidth="1"/>
    <col min="2" max="2" width="5.1640625" customWidth="1"/>
    <col min="3" max="3" width="6.5" style="1" customWidth="1"/>
    <col min="4" max="4" width="7.5" style="1" customWidth="1"/>
    <col min="5" max="5" width="7.5" customWidth="1"/>
    <col min="6" max="6" width="5.5" customWidth="1"/>
    <col min="7" max="16" width="0.1640625" style="52" customWidth="1"/>
    <col min="17" max="18" width="0.1640625" customWidth="1"/>
    <col min="19" max="19" width="7.1640625" customWidth="1"/>
    <col min="21" max="21" width="11.1640625" customWidth="1"/>
  </cols>
  <sheetData>
    <row r="1" spans="1:18" ht="16" thickBot="1" x14ac:dyDescent="0.25">
      <c r="A1" s="81" t="s">
        <v>76</v>
      </c>
      <c r="E1" s="22" t="s">
        <v>32</v>
      </c>
      <c r="I1" s="52">
        <f>2*$A$3-$A$4</f>
        <v>-1</v>
      </c>
      <c r="J1" s="53">
        <v>0</v>
      </c>
      <c r="K1" s="52">
        <f>F4</f>
        <v>11</v>
      </c>
      <c r="L1" s="52">
        <v>0</v>
      </c>
      <c r="M1" s="52">
        <v>3</v>
      </c>
      <c r="N1" s="52">
        <v>1</v>
      </c>
      <c r="O1" s="52">
        <v>3</v>
      </c>
      <c r="P1" s="52">
        <v>0</v>
      </c>
      <c r="Q1">
        <f>F3</f>
        <v>3</v>
      </c>
      <c r="R1">
        <f>F7</f>
        <v>19</v>
      </c>
    </row>
    <row r="2" spans="1:18" ht="16" thickBot="1" x14ac:dyDescent="0.25">
      <c r="A2" s="2" t="s">
        <v>1</v>
      </c>
      <c r="B2" s="2" t="s">
        <v>30</v>
      </c>
      <c r="C2" s="7" t="s">
        <v>31</v>
      </c>
      <c r="D2" s="7" t="s">
        <v>77</v>
      </c>
      <c r="E2" s="98" t="s">
        <v>62</v>
      </c>
      <c r="F2" s="99"/>
      <c r="G2" s="52">
        <f ca="1">SUM(INDIRECT("B3:B10000"))</f>
        <v>46</v>
      </c>
      <c r="H2" s="52">
        <f ca="1">INDIRECT("A3")</f>
        <v>3</v>
      </c>
      <c r="I2" s="52">
        <f>$A$3</f>
        <v>3</v>
      </c>
      <c r="J2" s="54">
        <v>0</v>
      </c>
      <c r="K2" s="52">
        <f>F4</f>
        <v>11</v>
      </c>
      <c r="L2" s="52">
        <v>0.25</v>
      </c>
      <c r="M2" s="52">
        <v>3</v>
      </c>
      <c r="N2" s="52">
        <v>2</v>
      </c>
      <c r="O2" s="52">
        <v>3</v>
      </c>
      <c r="P2" s="52">
        <v>3</v>
      </c>
      <c r="Q2">
        <f>$Q$1</f>
        <v>3</v>
      </c>
      <c r="R2" s="52">
        <v>0.4</v>
      </c>
    </row>
    <row r="3" spans="1:18" x14ac:dyDescent="0.2">
      <c r="A3" s="3">
        <v>3</v>
      </c>
      <c r="B3" s="3">
        <v>3</v>
      </c>
      <c r="C3" s="86">
        <f ca="1">$B$3/$G$2</f>
        <v>6.5217391304347824E-2</v>
      </c>
      <c r="D3" s="86">
        <f ca="1">$C$3</f>
        <v>6.5217391304347824E-2</v>
      </c>
      <c r="E3" s="72" t="s">
        <v>39</v>
      </c>
      <c r="F3" s="10">
        <v>3</v>
      </c>
      <c r="H3" s="52">
        <f ca="1">F4-H2</f>
        <v>8</v>
      </c>
      <c r="I3" s="52">
        <f>$A$3</f>
        <v>3</v>
      </c>
      <c r="J3" s="54">
        <f ca="1">$D$3</f>
        <v>6.5217391304347824E-2</v>
      </c>
      <c r="K3" s="52">
        <f>I1</f>
        <v>-1</v>
      </c>
      <c r="L3" s="52">
        <v>0.25</v>
      </c>
      <c r="M3" s="52">
        <v>3</v>
      </c>
      <c r="N3" s="52">
        <v>3</v>
      </c>
      <c r="O3" s="52">
        <v>3</v>
      </c>
      <c r="P3" s="52">
        <v>0</v>
      </c>
      <c r="Q3">
        <f t="shared" ref="Q3:Q4" si="0">$Q$1</f>
        <v>3</v>
      </c>
      <c r="R3" s="52">
        <v>0.6</v>
      </c>
    </row>
    <row r="4" spans="1:18" x14ac:dyDescent="0.2">
      <c r="A4" s="3">
        <v>7</v>
      </c>
      <c r="B4" s="3">
        <v>4</v>
      </c>
      <c r="C4" s="86">
        <f ca="1">$B$4/$G$2</f>
        <v>8.6956521739130432E-2</v>
      </c>
      <c r="D4" s="86">
        <f ca="1">$C$4+$D$3</f>
        <v>0.15217391304347827</v>
      </c>
      <c r="E4" s="4" t="s">
        <v>33</v>
      </c>
      <c r="F4" s="5">
        <v>11</v>
      </c>
      <c r="H4" s="52">
        <f>F5-F4</f>
        <v>4</v>
      </c>
      <c r="I4" s="52">
        <f>$A$4</f>
        <v>7</v>
      </c>
      <c r="J4" s="54">
        <f ca="1">$D$3</f>
        <v>6.5217391304347824E-2</v>
      </c>
      <c r="K4" s="52">
        <f>F5</f>
        <v>15</v>
      </c>
      <c r="L4" s="52">
        <v>0</v>
      </c>
      <c r="M4" s="52">
        <v>7</v>
      </c>
      <c r="N4" s="52">
        <v>1</v>
      </c>
      <c r="O4" s="52">
        <v>7</v>
      </c>
      <c r="P4" s="52">
        <v>0</v>
      </c>
      <c r="Q4">
        <f t="shared" si="0"/>
        <v>3</v>
      </c>
      <c r="R4" s="52">
        <v>0.5</v>
      </c>
    </row>
    <row r="5" spans="1:18" x14ac:dyDescent="0.2">
      <c r="A5" s="3">
        <v>11</v>
      </c>
      <c r="B5" s="3">
        <v>11</v>
      </c>
      <c r="C5" s="86">
        <f ca="1">$B$5/$G$2</f>
        <v>0.2391304347826087</v>
      </c>
      <c r="D5" s="86">
        <f ca="1">$C$5+$D$4</f>
        <v>0.39130434782608697</v>
      </c>
      <c r="E5" s="4" t="s">
        <v>0</v>
      </c>
      <c r="F5" s="5">
        <v>15</v>
      </c>
      <c r="H5" s="52">
        <f>F6-F5</f>
        <v>4</v>
      </c>
      <c r="I5" s="52">
        <f>$A$4</f>
        <v>7</v>
      </c>
      <c r="J5" s="54">
        <f ca="1">$D$4</f>
        <v>0.15217391304347827</v>
      </c>
      <c r="K5" s="52">
        <f>F5</f>
        <v>15</v>
      </c>
      <c r="L5" s="52">
        <v>0.5</v>
      </c>
      <c r="M5" s="52">
        <v>7</v>
      </c>
      <c r="N5" s="52">
        <v>2</v>
      </c>
      <c r="O5" s="52">
        <v>7</v>
      </c>
      <c r="P5" s="52">
        <v>4</v>
      </c>
      <c r="Q5">
        <f>$F$4</f>
        <v>11</v>
      </c>
      <c r="R5" s="52">
        <v>0.5</v>
      </c>
    </row>
    <row r="6" spans="1:18" x14ac:dyDescent="0.2">
      <c r="A6" s="3">
        <v>15</v>
      </c>
      <c r="B6" s="3">
        <v>13</v>
      </c>
      <c r="C6" s="86">
        <f ca="1">$B$6/$G$2</f>
        <v>0.28260869565217389</v>
      </c>
      <c r="D6" s="86">
        <f ca="1">$C$6+$D$5</f>
        <v>0.67391304347826086</v>
      </c>
      <c r="E6" s="4" t="s">
        <v>34</v>
      </c>
      <c r="F6" s="5">
        <v>19</v>
      </c>
      <c r="H6" s="52">
        <f ca="1">MAX(INDIRECT("A3:A1000"))-F6</f>
        <v>0</v>
      </c>
      <c r="I6" s="52">
        <f>$A$5</f>
        <v>11</v>
      </c>
      <c r="J6" s="54">
        <f ca="1">$D$4</f>
        <v>0.15217391304347827</v>
      </c>
      <c r="K6" s="52">
        <f>I1</f>
        <v>-1</v>
      </c>
      <c r="L6" s="52">
        <v>0.5</v>
      </c>
      <c r="M6" s="52">
        <v>7</v>
      </c>
      <c r="N6" s="52">
        <v>3</v>
      </c>
      <c r="O6" s="52">
        <v>7</v>
      </c>
      <c r="P6" s="52">
        <v>0</v>
      </c>
      <c r="Q6">
        <f>$F$4</f>
        <v>11</v>
      </c>
      <c r="R6" s="52">
        <v>0.7</v>
      </c>
    </row>
    <row r="7" spans="1:18" ht="16" thickBot="1" x14ac:dyDescent="0.25">
      <c r="A7" s="3">
        <v>19</v>
      </c>
      <c r="B7" s="3">
        <v>15</v>
      </c>
      <c r="C7" s="86">
        <f ca="1">$B$7/$G$2</f>
        <v>0.32608695652173914</v>
      </c>
      <c r="D7" s="86">
        <f ca="1">$C$7+$D$6</f>
        <v>1</v>
      </c>
      <c r="E7" s="34" t="s">
        <v>40</v>
      </c>
      <c r="F7" s="6">
        <v>19</v>
      </c>
      <c r="I7" s="52">
        <f>$A$5</f>
        <v>11</v>
      </c>
      <c r="J7" s="54">
        <f ca="1">$D$5</f>
        <v>0.39130434782608697</v>
      </c>
      <c r="K7" s="52">
        <f>F6</f>
        <v>19</v>
      </c>
      <c r="L7" s="52">
        <v>0</v>
      </c>
      <c r="M7" s="52">
        <v>7</v>
      </c>
      <c r="N7" s="52">
        <v>4</v>
      </c>
      <c r="O7" s="52">
        <v>11</v>
      </c>
      <c r="P7" s="52">
        <v>0</v>
      </c>
      <c r="Q7">
        <f>$F$5</f>
        <v>15</v>
      </c>
      <c r="R7" s="52">
        <v>0.7</v>
      </c>
    </row>
    <row r="8" spans="1:18" ht="16" thickBot="1" x14ac:dyDescent="0.25">
      <c r="A8" s="3"/>
      <c r="B8" s="3"/>
      <c r="C8" s="85"/>
      <c r="D8" s="89"/>
      <c r="E8" s="84" t="s">
        <v>22</v>
      </c>
      <c r="F8" s="83" t="s">
        <v>35</v>
      </c>
      <c r="I8" s="52">
        <f>$A$6</f>
        <v>15</v>
      </c>
      <c r="J8" s="54">
        <f ca="1">$D$5</f>
        <v>0.39130434782608697</v>
      </c>
      <c r="K8" s="52">
        <f>F6</f>
        <v>19</v>
      </c>
      <c r="L8" s="52">
        <v>0.75</v>
      </c>
      <c r="M8" s="52">
        <v>11</v>
      </c>
      <c r="N8" s="52">
        <v>1</v>
      </c>
      <c r="O8" s="52">
        <v>11</v>
      </c>
      <c r="P8" s="52">
        <v>11</v>
      </c>
      <c r="Q8">
        <f>$F$5</f>
        <v>15</v>
      </c>
      <c r="R8" s="52">
        <v>0.3</v>
      </c>
    </row>
    <row r="9" spans="1:18" x14ac:dyDescent="0.2">
      <c r="A9" s="3"/>
      <c r="B9" s="3"/>
      <c r="C9" s="85"/>
      <c r="D9" s="86"/>
      <c r="E9" s="73"/>
      <c r="F9" s="56"/>
      <c r="I9" s="52">
        <f>$A$6</f>
        <v>15</v>
      </c>
      <c r="J9" s="54">
        <f ca="1">$D$6</f>
        <v>0.67391304347826086</v>
      </c>
      <c r="K9" s="52">
        <f>I1</f>
        <v>-1</v>
      </c>
      <c r="L9" s="52">
        <v>0.75</v>
      </c>
      <c r="M9" s="52">
        <v>11</v>
      </c>
      <c r="N9" s="52">
        <v>2</v>
      </c>
      <c r="O9" s="52">
        <v>11</v>
      </c>
      <c r="P9" s="52">
        <v>0</v>
      </c>
      <c r="Q9">
        <f>$F$4</f>
        <v>11</v>
      </c>
      <c r="R9" s="52">
        <v>0.3</v>
      </c>
    </row>
    <row r="10" spans="1:18" ht="16" thickBot="1" x14ac:dyDescent="0.25">
      <c r="A10" s="3"/>
      <c r="B10" s="3"/>
      <c r="C10" s="85"/>
      <c r="D10" s="86"/>
      <c r="E10" s="70"/>
      <c r="F10" s="71"/>
      <c r="I10" s="52">
        <f>$A$7</f>
        <v>19</v>
      </c>
      <c r="J10" s="54">
        <f ca="1">$D$6</f>
        <v>0.67391304347826086</v>
      </c>
      <c r="K10" s="54">
        <f>E9</f>
        <v>0</v>
      </c>
      <c r="L10" s="52">
        <v>0</v>
      </c>
      <c r="M10" s="52">
        <v>11</v>
      </c>
      <c r="N10" s="52">
        <v>3</v>
      </c>
      <c r="O10" s="52">
        <v>15</v>
      </c>
      <c r="P10" s="52">
        <v>0</v>
      </c>
      <c r="Q10">
        <f>$F$4</f>
        <v>11</v>
      </c>
      <c r="R10" s="52">
        <v>0.7</v>
      </c>
    </row>
    <row r="11" spans="1:18" ht="16" x14ac:dyDescent="0.2">
      <c r="A11" s="3"/>
      <c r="B11" s="3"/>
      <c r="C11" s="85"/>
      <c r="D11" s="86"/>
      <c r="E11" s="77" t="s">
        <v>63</v>
      </c>
      <c r="F11" s="90">
        <v>13.869565217391305</v>
      </c>
      <c r="I11" s="52">
        <f>$A$7</f>
        <v>19</v>
      </c>
      <c r="J11" s="54">
        <f ca="1">$D$7</f>
        <v>1</v>
      </c>
      <c r="K11" s="54">
        <f>E9</f>
        <v>0</v>
      </c>
      <c r="L11" s="52">
        <f>F9</f>
        <v>0</v>
      </c>
      <c r="M11" s="52">
        <v>11</v>
      </c>
      <c r="N11" s="52">
        <v>4</v>
      </c>
      <c r="O11" s="52">
        <v>15</v>
      </c>
      <c r="P11" s="52">
        <v>13</v>
      </c>
      <c r="Q11">
        <f>$F$6</f>
        <v>19</v>
      </c>
      <c r="R11" s="52">
        <v>0.7</v>
      </c>
    </row>
    <row r="12" spans="1:18" ht="16" x14ac:dyDescent="0.2">
      <c r="A12" s="3"/>
      <c r="B12" s="3"/>
      <c r="C12" s="85"/>
      <c r="D12" s="86"/>
      <c r="E12" s="78" t="s">
        <v>65</v>
      </c>
      <c r="F12" s="91">
        <v>4.7667721995359091</v>
      </c>
      <c r="I12" s="52">
        <f>$A$7+($A$7-$A$6)/4*3</f>
        <v>22</v>
      </c>
      <c r="J12" s="54">
        <f ca="1">$D$7</f>
        <v>1</v>
      </c>
      <c r="K12" s="52">
        <f>I1</f>
        <v>-1</v>
      </c>
      <c r="L12" s="52">
        <f>F9</f>
        <v>0</v>
      </c>
      <c r="M12" s="52">
        <v>11</v>
      </c>
      <c r="N12" s="52">
        <v>5</v>
      </c>
      <c r="O12" s="52">
        <v>15</v>
      </c>
      <c r="P12" s="52">
        <v>0</v>
      </c>
      <c r="Q12">
        <f>$F$6</f>
        <v>19</v>
      </c>
      <c r="R12" s="52">
        <v>0.3</v>
      </c>
    </row>
    <row r="13" spans="1:18" ht="17" thickBot="1" x14ac:dyDescent="0.25">
      <c r="A13" s="3"/>
      <c r="B13" s="3"/>
      <c r="C13" s="85"/>
      <c r="D13" s="86"/>
      <c r="E13" s="79" t="s">
        <v>64</v>
      </c>
      <c r="F13" s="92">
        <v>4.8194453145664609</v>
      </c>
      <c r="I13" s="52">
        <f>$A$8</f>
        <v>0</v>
      </c>
      <c r="J13" s="54">
        <f>$D$8</f>
        <v>0</v>
      </c>
      <c r="K13" s="54">
        <f>E10</f>
        <v>0</v>
      </c>
      <c r="L13" s="52">
        <v>0</v>
      </c>
      <c r="M13" s="52">
        <v>11</v>
      </c>
      <c r="N13" s="52">
        <v>6</v>
      </c>
      <c r="O13" s="52">
        <v>19</v>
      </c>
      <c r="P13" s="52">
        <v>0</v>
      </c>
      <c r="Q13">
        <f>$F$5</f>
        <v>15</v>
      </c>
      <c r="R13" s="52">
        <v>0.3</v>
      </c>
    </row>
    <row r="14" spans="1:18" x14ac:dyDescent="0.2">
      <c r="A14" s="3"/>
      <c r="B14" s="3"/>
      <c r="C14" s="85"/>
      <c r="D14" s="85"/>
      <c r="I14" s="52">
        <f>$A$9</f>
        <v>0</v>
      </c>
      <c r="J14" s="54">
        <f>$D$8</f>
        <v>0</v>
      </c>
      <c r="K14" s="54">
        <f>E10</f>
        <v>0</v>
      </c>
      <c r="L14" s="54">
        <f>F10</f>
        <v>0</v>
      </c>
      <c r="M14" s="52">
        <v>11</v>
      </c>
      <c r="N14" s="52">
        <v>7</v>
      </c>
      <c r="O14" s="52">
        <v>19</v>
      </c>
      <c r="P14" s="52">
        <v>15</v>
      </c>
      <c r="Q14">
        <f>$F$6</f>
        <v>19</v>
      </c>
      <c r="R14" s="52">
        <v>0.3</v>
      </c>
    </row>
    <row r="15" spans="1:18" x14ac:dyDescent="0.2">
      <c r="A15" s="3"/>
      <c r="B15" s="3"/>
      <c r="C15" s="85"/>
      <c r="D15" s="85"/>
      <c r="I15" s="52">
        <f>$A$9</f>
        <v>0</v>
      </c>
      <c r="J15" s="54">
        <f>$D$9</f>
        <v>0</v>
      </c>
      <c r="K15" s="52">
        <f>I1</f>
        <v>-1</v>
      </c>
      <c r="L15" s="54">
        <f>F10</f>
        <v>0</v>
      </c>
      <c r="M15" s="52">
        <v>11</v>
      </c>
      <c r="N15" s="52">
        <v>8</v>
      </c>
      <c r="O15" s="52">
        <v>19</v>
      </c>
      <c r="P15" s="52">
        <v>0</v>
      </c>
      <c r="Q15">
        <f>$F$6</f>
        <v>19</v>
      </c>
      <c r="R15" s="52">
        <v>0.5</v>
      </c>
    </row>
    <row r="16" spans="1:18" x14ac:dyDescent="0.2">
      <c r="A16" s="3"/>
      <c r="B16" s="3"/>
      <c r="C16" s="85"/>
      <c r="D16" s="85"/>
      <c r="I16" s="52">
        <f>$A$9+($A$9-$A$8)/4*3</f>
        <v>0</v>
      </c>
      <c r="J16" s="54">
        <f>$D$9</f>
        <v>0</v>
      </c>
      <c r="M16" s="52">
        <v>11</v>
      </c>
      <c r="N16" s="52">
        <v>9</v>
      </c>
      <c r="O16" s="52">
        <v>6</v>
      </c>
      <c r="P16" s="52">
        <v>0</v>
      </c>
      <c r="Q16">
        <f>R1</f>
        <v>19</v>
      </c>
      <c r="R16" s="52">
        <v>0.5</v>
      </c>
    </row>
    <row r="17" spans="1:18" x14ac:dyDescent="0.2">
      <c r="A17" s="3"/>
      <c r="B17" s="3"/>
      <c r="C17" s="85"/>
      <c r="D17" s="85"/>
      <c r="I17" s="52">
        <f>$A$10</f>
        <v>0</v>
      </c>
      <c r="J17" s="54">
        <f>$D$10</f>
        <v>0</v>
      </c>
      <c r="M17" s="52">
        <v>11</v>
      </c>
      <c r="N17" s="52">
        <v>10</v>
      </c>
      <c r="O17" s="52">
        <v>6</v>
      </c>
      <c r="P17" s="52">
        <v>2</v>
      </c>
      <c r="Q17">
        <f>R1</f>
        <v>19</v>
      </c>
      <c r="R17" s="52">
        <v>0.6</v>
      </c>
    </row>
    <row r="18" spans="1:18" x14ac:dyDescent="0.2">
      <c r="A18" s="3"/>
      <c r="B18" s="3"/>
      <c r="C18" s="85"/>
      <c r="D18" s="85"/>
      <c r="I18" s="52">
        <f>$A$11</f>
        <v>0</v>
      </c>
      <c r="J18" s="54">
        <f>$D$10</f>
        <v>0</v>
      </c>
      <c r="M18" s="52">
        <v>11</v>
      </c>
      <c r="N18" s="52">
        <v>11</v>
      </c>
      <c r="O18" s="52">
        <v>6</v>
      </c>
      <c r="P18" s="52">
        <v>0</v>
      </c>
      <c r="Q18">
        <f>R1</f>
        <v>19</v>
      </c>
      <c r="R18" s="52">
        <v>0.4</v>
      </c>
    </row>
    <row r="19" spans="1:18" x14ac:dyDescent="0.2">
      <c r="A19" s="3"/>
      <c r="B19" s="3"/>
      <c r="C19" s="85"/>
      <c r="D19" s="85"/>
      <c r="I19" s="52">
        <f>$A$11</f>
        <v>0</v>
      </c>
      <c r="J19" s="54">
        <f>$D$11</f>
        <v>0</v>
      </c>
      <c r="M19" s="52">
        <v>15</v>
      </c>
      <c r="N19" s="52">
        <v>1</v>
      </c>
      <c r="O19" s="52">
        <v>7</v>
      </c>
      <c r="P19" s="52">
        <v>0</v>
      </c>
    </row>
    <row r="20" spans="1:18" x14ac:dyDescent="0.2">
      <c r="A20" s="3"/>
      <c r="B20" s="3"/>
      <c r="C20" s="85"/>
      <c r="D20" s="85"/>
      <c r="I20" s="52">
        <f>$A$11+($A$11-$A$10)/4*3</f>
        <v>0</v>
      </c>
      <c r="J20" s="54">
        <f>$D$11</f>
        <v>0</v>
      </c>
      <c r="M20" s="52">
        <v>15</v>
      </c>
      <c r="N20" s="52">
        <v>2</v>
      </c>
      <c r="O20" s="52">
        <v>7</v>
      </c>
      <c r="P20" s="52">
        <v>1</v>
      </c>
    </row>
    <row r="21" spans="1:18" x14ac:dyDescent="0.2">
      <c r="A21" s="3"/>
      <c r="B21" s="3"/>
      <c r="C21" s="85"/>
      <c r="D21" s="85"/>
      <c r="I21" s="52">
        <f>$A$12</f>
        <v>0</v>
      </c>
      <c r="J21" s="54">
        <f>$D$12</f>
        <v>0</v>
      </c>
      <c r="K21" s="54"/>
      <c r="M21" s="52">
        <v>15</v>
      </c>
      <c r="N21" s="52">
        <v>3</v>
      </c>
      <c r="O21" s="52">
        <v>7</v>
      </c>
      <c r="P21" s="52">
        <v>0</v>
      </c>
    </row>
    <row r="22" spans="1:18" x14ac:dyDescent="0.2">
      <c r="A22" s="3"/>
      <c r="B22" s="3"/>
      <c r="C22" s="85"/>
      <c r="D22" s="85"/>
      <c r="I22" s="52">
        <f>$A$13</f>
        <v>0</v>
      </c>
      <c r="J22" s="54">
        <f>$D$12</f>
        <v>0</v>
      </c>
      <c r="M22" s="52">
        <v>15</v>
      </c>
      <c r="N22" s="52">
        <v>4</v>
      </c>
      <c r="O22" s="52">
        <v>12</v>
      </c>
      <c r="P22" s="52">
        <v>0</v>
      </c>
    </row>
    <row r="23" spans="1:18" x14ac:dyDescent="0.2">
      <c r="A23" s="3"/>
      <c r="B23" s="3"/>
      <c r="C23" s="85"/>
      <c r="D23" s="85"/>
      <c r="I23" s="52">
        <f>$A$13</f>
        <v>0</v>
      </c>
      <c r="J23" s="54">
        <f>$D$13</f>
        <v>0</v>
      </c>
      <c r="M23" s="52">
        <v>15</v>
      </c>
      <c r="N23" s="52">
        <v>5</v>
      </c>
      <c r="O23" s="52">
        <v>12</v>
      </c>
      <c r="P23" s="52">
        <v>1</v>
      </c>
    </row>
    <row r="24" spans="1:18" x14ac:dyDescent="0.2">
      <c r="A24" s="3"/>
      <c r="B24" s="3"/>
      <c r="C24" s="85"/>
      <c r="D24" s="85"/>
      <c r="I24" s="52">
        <f>$A$14</f>
        <v>0</v>
      </c>
      <c r="J24" s="54">
        <f>$D$13</f>
        <v>0</v>
      </c>
      <c r="M24" s="52">
        <v>15</v>
      </c>
      <c r="N24" s="52">
        <v>6</v>
      </c>
      <c r="O24" s="52">
        <v>12</v>
      </c>
      <c r="P24" s="52">
        <v>0</v>
      </c>
    </row>
    <row r="25" spans="1:18" x14ac:dyDescent="0.2">
      <c r="A25" s="3"/>
      <c r="B25" s="3"/>
      <c r="C25" s="85"/>
      <c r="D25" s="85"/>
      <c r="I25" s="52">
        <f>$A$14</f>
        <v>0</v>
      </c>
      <c r="J25" s="54">
        <f>$D$14</f>
        <v>0</v>
      </c>
      <c r="M25" s="52">
        <v>15</v>
      </c>
      <c r="N25" s="52">
        <v>7</v>
      </c>
      <c r="O25" s="52">
        <v>17</v>
      </c>
      <c r="P25" s="52">
        <v>0</v>
      </c>
    </row>
    <row r="26" spans="1:18" x14ac:dyDescent="0.2">
      <c r="A26" s="3"/>
      <c r="B26" s="3"/>
      <c r="C26" s="85"/>
      <c r="D26" s="85"/>
      <c r="I26" s="52">
        <f>$A$14+($A$14-$A$13)/4*3</f>
        <v>0</v>
      </c>
      <c r="J26" s="54">
        <f>$D$14</f>
        <v>0</v>
      </c>
      <c r="M26" s="52">
        <v>15</v>
      </c>
      <c r="N26" s="52">
        <v>8</v>
      </c>
      <c r="O26" s="52">
        <v>17</v>
      </c>
      <c r="P26" s="52">
        <v>1</v>
      </c>
    </row>
    <row r="27" spans="1:18" x14ac:dyDescent="0.2">
      <c r="A27" s="3"/>
      <c r="B27" s="3"/>
      <c r="C27" s="85"/>
      <c r="D27" s="85"/>
      <c r="M27" s="52">
        <v>15</v>
      </c>
      <c r="N27" s="52">
        <v>9</v>
      </c>
      <c r="O27" s="52">
        <v>17</v>
      </c>
      <c r="P27" s="52">
        <v>0</v>
      </c>
    </row>
    <row r="28" spans="1:18" x14ac:dyDescent="0.2">
      <c r="A28" s="3"/>
      <c r="B28" s="3"/>
      <c r="C28" s="85"/>
      <c r="D28" s="85"/>
      <c r="M28" s="52">
        <v>15</v>
      </c>
      <c r="N28" s="52">
        <v>10</v>
      </c>
      <c r="O28" s="52">
        <v>17</v>
      </c>
      <c r="P28" s="52">
        <v>0</v>
      </c>
    </row>
    <row r="29" spans="1:18" x14ac:dyDescent="0.2">
      <c r="A29" s="3"/>
      <c r="B29" s="3"/>
      <c r="C29" s="85"/>
      <c r="D29" s="85"/>
      <c r="M29" s="52">
        <v>15</v>
      </c>
      <c r="N29" s="52">
        <v>11</v>
      </c>
      <c r="O29" s="52">
        <v>17</v>
      </c>
      <c r="P29" s="52">
        <v>2</v>
      </c>
    </row>
    <row r="30" spans="1:18" x14ac:dyDescent="0.2">
      <c r="A30" s="3"/>
      <c r="B30" s="3"/>
      <c r="C30" s="85"/>
      <c r="D30" s="85"/>
      <c r="M30" s="52">
        <v>15</v>
      </c>
      <c r="N30" s="52">
        <v>12</v>
      </c>
      <c r="O30" s="52">
        <v>17</v>
      </c>
      <c r="P30" s="52">
        <v>0</v>
      </c>
    </row>
    <row r="31" spans="1:18" x14ac:dyDescent="0.2">
      <c r="A31" s="3"/>
      <c r="B31" s="3"/>
      <c r="C31" s="85"/>
      <c r="D31" s="85"/>
      <c r="M31" s="52">
        <v>15</v>
      </c>
      <c r="N31" s="52">
        <v>13</v>
      </c>
      <c r="O31" s="52">
        <v>18</v>
      </c>
      <c r="P31" s="52">
        <v>0</v>
      </c>
    </row>
    <row r="32" spans="1:18" x14ac:dyDescent="0.2">
      <c r="A32" s="3"/>
      <c r="B32" s="3"/>
      <c r="C32" s="85"/>
      <c r="D32" s="85"/>
      <c r="M32" s="52">
        <v>19</v>
      </c>
      <c r="N32" s="52">
        <v>1</v>
      </c>
      <c r="O32" s="52">
        <v>18</v>
      </c>
      <c r="P32" s="52">
        <v>1</v>
      </c>
    </row>
    <row r="33" spans="1:16" x14ac:dyDescent="0.2">
      <c r="A33" s="3"/>
      <c r="B33" s="3"/>
      <c r="C33" s="85"/>
      <c r="D33" s="85"/>
      <c r="M33" s="52">
        <v>19</v>
      </c>
      <c r="N33" s="52">
        <v>2</v>
      </c>
      <c r="O33" s="52">
        <v>18</v>
      </c>
      <c r="P33" s="52">
        <v>0</v>
      </c>
    </row>
    <row r="34" spans="1:16" x14ac:dyDescent="0.2">
      <c r="A34" s="3"/>
      <c r="B34" s="3"/>
      <c r="C34" s="85"/>
      <c r="D34" s="85"/>
      <c r="M34" s="52">
        <v>19</v>
      </c>
      <c r="N34" s="52">
        <v>3</v>
      </c>
      <c r="O34" s="52">
        <v>19</v>
      </c>
      <c r="P34" s="52">
        <v>0</v>
      </c>
    </row>
    <row r="35" spans="1:16" x14ac:dyDescent="0.2">
      <c r="A35" s="3"/>
      <c r="B35" s="3"/>
      <c r="C35" s="85"/>
      <c r="D35" s="85"/>
      <c r="M35" s="52">
        <v>19</v>
      </c>
      <c r="N35" s="52">
        <v>4</v>
      </c>
      <c r="O35" s="52">
        <v>19</v>
      </c>
      <c r="P35" s="52">
        <v>1</v>
      </c>
    </row>
    <row r="36" spans="1:16" x14ac:dyDescent="0.2">
      <c r="A36" s="3"/>
      <c r="B36" s="3"/>
      <c r="C36" s="85"/>
      <c r="D36" s="85"/>
      <c r="M36" s="52">
        <v>19</v>
      </c>
      <c r="N36" s="52">
        <v>5</v>
      </c>
      <c r="O36" s="52">
        <v>19</v>
      </c>
      <c r="P36" s="52">
        <v>0</v>
      </c>
    </row>
    <row r="37" spans="1:16" x14ac:dyDescent="0.2">
      <c r="A37" s="3"/>
      <c r="B37" s="3"/>
      <c r="C37" s="85"/>
      <c r="D37" s="85"/>
      <c r="M37" s="52">
        <v>19</v>
      </c>
      <c r="N37" s="52">
        <v>6</v>
      </c>
    </row>
    <row r="38" spans="1:16" x14ac:dyDescent="0.2">
      <c r="A38" s="3"/>
      <c r="B38" s="3"/>
      <c r="C38" s="85"/>
      <c r="D38" s="85"/>
      <c r="M38" s="52">
        <v>19</v>
      </c>
      <c r="N38" s="52">
        <v>7</v>
      </c>
    </row>
    <row r="39" spans="1:16" x14ac:dyDescent="0.2">
      <c r="M39" s="52">
        <v>19</v>
      </c>
      <c r="N39" s="52">
        <v>8</v>
      </c>
    </row>
    <row r="40" spans="1:16" x14ac:dyDescent="0.2">
      <c r="M40" s="52">
        <v>19</v>
      </c>
      <c r="N40" s="52">
        <v>9</v>
      </c>
    </row>
    <row r="41" spans="1:16" x14ac:dyDescent="0.2">
      <c r="M41" s="52">
        <v>19</v>
      </c>
      <c r="N41" s="52">
        <v>10</v>
      </c>
    </row>
    <row r="42" spans="1:16" x14ac:dyDescent="0.2">
      <c r="M42" s="52">
        <v>19</v>
      </c>
      <c r="N42" s="52">
        <v>11</v>
      </c>
    </row>
    <row r="43" spans="1:16" x14ac:dyDescent="0.2">
      <c r="M43" s="52">
        <v>19</v>
      </c>
      <c r="N43" s="52">
        <v>12</v>
      </c>
    </row>
    <row r="44" spans="1:16" x14ac:dyDescent="0.2">
      <c r="M44" s="52">
        <v>19</v>
      </c>
      <c r="N44" s="52">
        <v>13</v>
      </c>
    </row>
    <row r="45" spans="1:16" x14ac:dyDescent="0.2">
      <c r="M45" s="52">
        <v>19</v>
      </c>
      <c r="N45" s="52">
        <v>14</v>
      </c>
    </row>
    <row r="46" spans="1:16" x14ac:dyDescent="0.2">
      <c r="M46" s="52">
        <v>19</v>
      </c>
      <c r="N46" s="52">
        <v>15</v>
      </c>
    </row>
  </sheetData>
  <mergeCells count="1">
    <mergeCell ref="E2:F2"/>
  </mergeCells>
  <dataValidations count="1">
    <dataValidation operator="greaterThanOrEqual" allowBlank="1" showInputMessage="1" showErrorMessage="1" sqref="B1:B1048576" xr:uid="{ED5EC173-783A-4ED3-BAD3-A202BA1D8A37}"/>
  </dataValidations>
  <pageMargins left="0.7" right="0.7" top="0.75" bottom="0.75" header="0.3" footer="0.3"/>
  <pageSetup paperSize="9"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Grup"/>
  <dimension ref="A1:P43"/>
  <sheetViews>
    <sheetView showGridLines="0" zoomScaleNormal="100" workbookViewId="0">
      <selection activeCell="C4" sqref="C4"/>
    </sheetView>
  </sheetViews>
  <sheetFormatPr baseColWidth="10" defaultColWidth="8.83203125" defaultRowHeight="15" x14ac:dyDescent="0.2"/>
  <cols>
    <col min="1" max="2" width="5.83203125" customWidth="1"/>
    <col min="3" max="3" width="5.83203125" style="23" customWidth="1"/>
    <col min="4" max="4" width="6.83203125" style="1" customWidth="1"/>
    <col min="5" max="5" width="7.83203125" customWidth="1"/>
    <col min="6" max="6" width="7.5" customWidth="1"/>
    <col min="7" max="7" width="6.1640625" customWidth="1"/>
    <col min="8" max="8" width="0.1640625" style="8" customWidth="1"/>
    <col min="9" max="9" width="0.1640625" style="12" customWidth="1"/>
    <col min="10" max="16" width="0.1640625" style="8" customWidth="1"/>
  </cols>
  <sheetData>
    <row r="1" spans="1:16" ht="16" thickBot="1" x14ac:dyDescent="0.25">
      <c r="A1" s="22" t="s">
        <v>36</v>
      </c>
      <c r="F1" s="22" t="s">
        <v>32</v>
      </c>
    </row>
    <row r="2" spans="1:16" ht="16" thickBot="1" x14ac:dyDescent="0.25">
      <c r="A2" s="100" t="s">
        <v>4</v>
      </c>
      <c r="B2" s="100"/>
      <c r="C2" s="24">
        <v>0</v>
      </c>
      <c r="F2" s="98" t="s">
        <v>62</v>
      </c>
      <c r="G2" s="99"/>
    </row>
    <row r="3" spans="1:16" x14ac:dyDescent="0.2">
      <c r="A3" s="26" t="s">
        <v>37</v>
      </c>
      <c r="B3" s="26" t="s">
        <v>38</v>
      </c>
      <c r="C3" s="27" t="s">
        <v>30</v>
      </c>
      <c r="D3" s="28" t="s">
        <v>31</v>
      </c>
      <c r="E3" s="29" t="s">
        <v>77</v>
      </c>
      <c r="F3" s="30" t="s">
        <v>39</v>
      </c>
      <c r="G3" s="31"/>
      <c r="I3" s="12">
        <v>0</v>
      </c>
      <c r="J3" s="8">
        <f>G4</f>
        <v>0</v>
      </c>
      <c r="K3" s="8">
        <v>0</v>
      </c>
      <c r="L3" s="8">
        <f>G3</f>
        <v>0</v>
      </c>
    </row>
    <row r="4" spans="1:16" x14ac:dyDescent="0.2">
      <c r="A4" s="3"/>
      <c r="B4" s="3"/>
      <c r="C4" s="32"/>
      <c r="D4" s="85"/>
      <c r="E4" s="86"/>
      <c r="F4" s="33" t="s">
        <v>33</v>
      </c>
      <c r="G4" s="5"/>
      <c r="H4" s="8">
        <f>$B$4</f>
        <v>0</v>
      </c>
      <c r="I4" s="12">
        <f>$E$4</f>
        <v>0</v>
      </c>
      <c r="J4" s="8">
        <f>G4</f>
        <v>0</v>
      </c>
      <c r="K4" s="8">
        <v>0.25</v>
      </c>
      <c r="L4" s="8">
        <f>G4-L3</f>
        <v>0</v>
      </c>
      <c r="M4" s="8">
        <f>$A$4</f>
        <v>0</v>
      </c>
      <c r="N4" s="8">
        <v>0</v>
      </c>
      <c r="O4" s="8">
        <f>G3</f>
        <v>0</v>
      </c>
      <c r="P4" s="8">
        <v>0.4</v>
      </c>
    </row>
    <row r="5" spans="1:16" x14ac:dyDescent="0.2">
      <c r="A5" s="3"/>
      <c r="B5" s="3"/>
      <c r="C5" s="32"/>
      <c r="D5" s="85"/>
      <c r="E5" s="86"/>
      <c r="F5" s="33" t="s">
        <v>0</v>
      </c>
      <c r="G5" s="5"/>
      <c r="H5" s="8">
        <f>$B$5</f>
        <v>0</v>
      </c>
      <c r="I5" s="12">
        <f>$E$5</f>
        <v>0</v>
      </c>
      <c r="J5" s="8">
        <f>A4</f>
        <v>0</v>
      </c>
      <c r="K5" s="8">
        <v>0.25</v>
      </c>
      <c r="L5" s="8">
        <f>G5-G4</f>
        <v>0</v>
      </c>
      <c r="M5" s="8">
        <f>$A$4</f>
        <v>0</v>
      </c>
      <c r="N5" s="8" t="e">
        <f>$C$4/($B$4-$A$4)</f>
        <v>#DIV/0!</v>
      </c>
      <c r="O5" s="8">
        <f>G3</f>
        <v>0</v>
      </c>
      <c r="P5" s="8">
        <v>0.6</v>
      </c>
    </row>
    <row r="6" spans="1:16" x14ac:dyDescent="0.2">
      <c r="A6" s="3"/>
      <c r="B6" s="3"/>
      <c r="C6" s="32"/>
      <c r="D6" s="85"/>
      <c r="E6" s="86"/>
      <c r="F6" s="11" t="s">
        <v>34</v>
      </c>
      <c r="G6" s="9"/>
      <c r="H6" s="8">
        <f>$B$6</f>
        <v>0</v>
      </c>
      <c r="I6" s="12">
        <f>$E$6</f>
        <v>0</v>
      </c>
      <c r="J6" s="8">
        <f>G5</f>
        <v>0</v>
      </c>
      <c r="K6" s="8">
        <v>0</v>
      </c>
      <c r="L6" s="8">
        <f>G6-G5</f>
        <v>0</v>
      </c>
      <c r="M6" s="8">
        <f>$B$4</f>
        <v>0</v>
      </c>
      <c r="N6" s="8" t="e">
        <f>$C$4/($B$4-$A$4)</f>
        <v>#DIV/0!</v>
      </c>
      <c r="O6" s="8">
        <f>G3</f>
        <v>0</v>
      </c>
      <c r="P6" s="8">
        <v>0.5</v>
      </c>
    </row>
    <row r="7" spans="1:16" ht="16" thickBot="1" x14ac:dyDescent="0.25">
      <c r="A7" s="3"/>
      <c r="B7" s="3"/>
      <c r="C7" s="32"/>
      <c r="D7" s="85"/>
      <c r="E7" s="86"/>
      <c r="F7" s="34" t="s">
        <v>40</v>
      </c>
      <c r="G7" s="6"/>
      <c r="H7" s="8">
        <f>$B$7</f>
        <v>0</v>
      </c>
      <c r="I7" s="12">
        <f>$E$7</f>
        <v>0</v>
      </c>
      <c r="J7" s="8">
        <f>G5</f>
        <v>0</v>
      </c>
      <c r="K7" s="8">
        <v>0.5</v>
      </c>
      <c r="L7" s="8">
        <f>G7-G6</f>
        <v>0</v>
      </c>
      <c r="M7" s="8">
        <f>$B$4</f>
        <v>0</v>
      </c>
      <c r="N7" s="8">
        <v>0</v>
      </c>
      <c r="O7" s="8">
        <f>G4</f>
        <v>0</v>
      </c>
      <c r="P7" s="8">
        <v>0.5</v>
      </c>
    </row>
    <row r="8" spans="1:16" ht="16" thickBot="1" x14ac:dyDescent="0.25">
      <c r="A8" s="3"/>
      <c r="B8" s="3"/>
      <c r="C8" s="32"/>
      <c r="D8" s="85"/>
      <c r="E8" s="86"/>
      <c r="F8" s="63" t="s">
        <v>22</v>
      </c>
      <c r="G8" s="64" t="s">
        <v>35</v>
      </c>
      <c r="H8" s="8">
        <f>$B$8</f>
        <v>0</v>
      </c>
      <c r="I8" s="12">
        <f>$E$8</f>
        <v>0</v>
      </c>
      <c r="J8" s="8">
        <f>A4</f>
        <v>0</v>
      </c>
      <c r="K8" s="8">
        <v>0.5</v>
      </c>
      <c r="M8" s="8">
        <f>$A$5</f>
        <v>0</v>
      </c>
      <c r="N8" s="8">
        <v>0</v>
      </c>
      <c r="O8" s="8">
        <f>G4</f>
        <v>0</v>
      </c>
      <c r="P8" s="8">
        <v>0.3</v>
      </c>
    </row>
    <row r="9" spans="1:16" x14ac:dyDescent="0.2">
      <c r="A9" s="3"/>
      <c r="B9" s="3"/>
      <c r="C9" s="32"/>
      <c r="D9" s="85"/>
      <c r="E9" s="86"/>
      <c r="F9" s="30"/>
      <c r="G9" s="56"/>
      <c r="H9" s="8">
        <f>$B$9</f>
        <v>0</v>
      </c>
      <c r="I9" s="12">
        <f>$E$9</f>
        <v>0</v>
      </c>
      <c r="J9" s="8">
        <f>G6</f>
        <v>0</v>
      </c>
      <c r="K9" s="8">
        <v>0</v>
      </c>
      <c r="M9" s="8">
        <f>$A$5</f>
        <v>0</v>
      </c>
      <c r="N9" s="8" t="e">
        <f>$C$5/($B$5-$A$5)</f>
        <v>#DIV/0!</v>
      </c>
      <c r="O9" s="8">
        <f>G5</f>
        <v>0</v>
      </c>
      <c r="P9" s="8">
        <v>0.3</v>
      </c>
    </row>
    <row r="10" spans="1:16" ht="16" thickBot="1" x14ac:dyDescent="0.25">
      <c r="A10" s="3"/>
      <c r="B10" s="3"/>
      <c r="C10" s="32"/>
      <c r="D10" s="85"/>
      <c r="E10" s="87"/>
      <c r="F10" s="57"/>
      <c r="G10" s="58"/>
      <c r="H10" s="8">
        <f>$B$10</f>
        <v>0</v>
      </c>
      <c r="I10" s="12">
        <f>$E$10</f>
        <v>0</v>
      </c>
      <c r="J10" s="8">
        <f>G6</f>
        <v>0</v>
      </c>
      <c r="K10" s="8">
        <v>0.75</v>
      </c>
      <c r="M10" s="8">
        <f>$B$5</f>
        <v>0</v>
      </c>
      <c r="N10" s="8" t="e">
        <f>$C$5/($B$5-$A$5)</f>
        <v>#DIV/0!</v>
      </c>
      <c r="O10" s="8">
        <f>G5</f>
        <v>0</v>
      </c>
      <c r="P10" s="8">
        <v>0.7</v>
      </c>
    </row>
    <row r="11" spans="1:16" ht="16" x14ac:dyDescent="0.2">
      <c r="A11" s="3"/>
      <c r="B11" s="3"/>
      <c r="C11" s="32"/>
      <c r="D11" s="85"/>
      <c r="E11" s="87"/>
      <c r="F11" s="74" t="s">
        <v>63</v>
      </c>
      <c r="G11" s="90"/>
      <c r="H11" s="8">
        <f>$B$11</f>
        <v>0</v>
      </c>
      <c r="I11" s="12">
        <f>$E$11</f>
        <v>0</v>
      </c>
      <c r="J11" s="8">
        <f>A4</f>
        <v>0</v>
      </c>
      <c r="K11" s="8">
        <v>0.75</v>
      </c>
      <c r="M11" s="8">
        <f>$B$5</f>
        <v>0</v>
      </c>
      <c r="N11" s="8">
        <v>0</v>
      </c>
      <c r="O11" s="8">
        <f>G4</f>
        <v>0</v>
      </c>
      <c r="P11" s="8">
        <v>0.7</v>
      </c>
    </row>
    <row r="12" spans="1:16" ht="16" x14ac:dyDescent="0.2">
      <c r="A12" s="3"/>
      <c r="B12" s="3"/>
      <c r="C12" s="32"/>
      <c r="D12" s="85"/>
      <c r="E12" s="87"/>
      <c r="F12" s="75" t="s">
        <v>65</v>
      </c>
      <c r="G12" s="93"/>
      <c r="H12" s="8">
        <f>$B$12</f>
        <v>0</v>
      </c>
      <c r="I12" s="12">
        <f>$E$12</f>
        <v>0</v>
      </c>
      <c r="J12" s="8">
        <f>F9</f>
        <v>0</v>
      </c>
      <c r="K12" s="8">
        <v>0</v>
      </c>
      <c r="M12" s="8">
        <f>$A$6</f>
        <v>0</v>
      </c>
      <c r="N12" s="8">
        <v>0</v>
      </c>
      <c r="O12" s="8">
        <f>G4</f>
        <v>0</v>
      </c>
      <c r="P12" s="8">
        <v>0.3</v>
      </c>
    </row>
    <row r="13" spans="1:16" ht="17" thickBot="1" x14ac:dyDescent="0.25">
      <c r="A13" s="3"/>
      <c r="B13" s="3"/>
      <c r="C13" s="32"/>
      <c r="D13" s="85"/>
      <c r="E13" s="87"/>
      <c r="F13" s="76" t="s">
        <v>64</v>
      </c>
      <c r="G13" s="92"/>
      <c r="H13" s="8">
        <f>$B$13</f>
        <v>0</v>
      </c>
      <c r="I13" s="12">
        <f>$E$13</f>
        <v>0</v>
      </c>
      <c r="J13" s="8">
        <f>F9</f>
        <v>0</v>
      </c>
      <c r="K13" s="12">
        <f>G9</f>
        <v>0</v>
      </c>
      <c r="M13" s="8">
        <f>$A$6</f>
        <v>0</v>
      </c>
      <c r="N13" s="8" t="e">
        <f>$C$6/($B$6-$A$6)</f>
        <v>#DIV/0!</v>
      </c>
      <c r="O13" s="8">
        <f>G6</f>
        <v>0</v>
      </c>
      <c r="P13" s="8">
        <f>0.3</f>
        <v>0.3</v>
      </c>
    </row>
    <row r="14" spans="1:16" x14ac:dyDescent="0.2">
      <c r="A14" s="3"/>
      <c r="B14" s="3"/>
      <c r="C14" s="32"/>
      <c r="D14" s="85"/>
      <c r="E14" s="88"/>
      <c r="J14" s="8">
        <v>0</v>
      </c>
      <c r="K14" s="12">
        <f>G9</f>
        <v>0</v>
      </c>
      <c r="M14" s="8">
        <f>$B$6</f>
        <v>0</v>
      </c>
      <c r="N14" s="8" t="e">
        <f>$C$6/($B$6-$A$6)</f>
        <v>#DIV/0!</v>
      </c>
      <c r="O14" s="8">
        <f>G6</f>
        <v>0</v>
      </c>
      <c r="P14" s="8">
        <v>0.7</v>
      </c>
    </row>
    <row r="15" spans="1:16" x14ac:dyDescent="0.2">
      <c r="A15" s="3"/>
      <c r="B15" s="3"/>
      <c r="C15" s="32"/>
      <c r="D15" s="85"/>
      <c r="E15" s="88"/>
      <c r="J15" s="12">
        <f>F10</f>
        <v>0</v>
      </c>
      <c r="K15" s="8">
        <v>0</v>
      </c>
      <c r="M15" s="8">
        <f>$B$6</f>
        <v>0</v>
      </c>
      <c r="N15" s="8">
        <v>0</v>
      </c>
      <c r="O15" s="8">
        <f>G5</f>
        <v>0</v>
      </c>
      <c r="P15" s="8">
        <v>0.7</v>
      </c>
    </row>
    <row r="16" spans="1:16" x14ac:dyDescent="0.2">
      <c r="A16" s="3"/>
      <c r="B16" s="3"/>
      <c r="C16" s="32"/>
      <c r="D16" s="85"/>
      <c r="E16" s="88"/>
      <c r="J16" s="12">
        <f>F10</f>
        <v>0</v>
      </c>
      <c r="K16" s="8">
        <f>G10</f>
        <v>0</v>
      </c>
      <c r="M16" s="8">
        <f>$A$7</f>
        <v>0</v>
      </c>
      <c r="N16" s="8">
        <v>0</v>
      </c>
      <c r="O16" s="8">
        <f>G6</f>
        <v>0</v>
      </c>
      <c r="P16" s="8">
        <v>0.7</v>
      </c>
    </row>
    <row r="17" spans="1:16" x14ac:dyDescent="0.2">
      <c r="A17" s="3"/>
      <c r="B17" s="3"/>
      <c r="C17" s="32"/>
      <c r="D17" s="85"/>
      <c r="E17" s="88"/>
      <c r="J17" s="8">
        <v>0</v>
      </c>
      <c r="K17" s="8">
        <f>G10</f>
        <v>0</v>
      </c>
      <c r="M17" s="8">
        <f>$A$7</f>
        <v>0</v>
      </c>
      <c r="N17" s="8" t="e">
        <f>$C$7/($B$7-$A$7)</f>
        <v>#DIV/0!</v>
      </c>
      <c r="O17" s="8">
        <f>G6</f>
        <v>0</v>
      </c>
      <c r="P17" s="8">
        <v>0.5</v>
      </c>
    </row>
    <row r="18" spans="1:16" x14ac:dyDescent="0.2">
      <c r="A18" s="3"/>
      <c r="B18" s="3"/>
      <c r="C18" s="32"/>
      <c r="D18" s="85"/>
      <c r="E18" s="88"/>
      <c r="M18" s="8">
        <f>$B$7</f>
        <v>0</v>
      </c>
      <c r="N18" s="8" t="e">
        <f>$C$7/($B$7-$A$7)</f>
        <v>#DIV/0!</v>
      </c>
      <c r="O18" s="8">
        <f>G7</f>
        <v>0</v>
      </c>
      <c r="P18" s="8">
        <v>0.5</v>
      </c>
    </row>
    <row r="19" spans="1:16" x14ac:dyDescent="0.2">
      <c r="A19" s="3"/>
      <c r="B19" s="3"/>
      <c r="C19" s="32"/>
      <c r="D19" s="85"/>
      <c r="E19" s="88"/>
      <c r="M19" s="8">
        <f>$B$7</f>
        <v>0</v>
      </c>
      <c r="N19" s="8">
        <v>0</v>
      </c>
      <c r="O19" s="8">
        <f>G7</f>
        <v>0</v>
      </c>
      <c r="P19" s="8">
        <v>0.6</v>
      </c>
    </row>
    <row r="20" spans="1:16" x14ac:dyDescent="0.2">
      <c r="A20" s="3"/>
      <c r="B20" s="3"/>
      <c r="C20" s="32"/>
      <c r="D20" s="85"/>
      <c r="E20" s="88"/>
      <c r="M20" s="8">
        <f>$A$8</f>
        <v>0</v>
      </c>
      <c r="N20" s="8">
        <v>0</v>
      </c>
      <c r="O20" s="8">
        <f>G7</f>
        <v>0</v>
      </c>
      <c r="P20" s="8">
        <v>0.4</v>
      </c>
    </row>
    <row r="21" spans="1:16" x14ac:dyDescent="0.2">
      <c r="A21" s="3"/>
      <c r="B21" s="3"/>
      <c r="C21" s="32"/>
      <c r="D21" s="85"/>
      <c r="E21" s="88"/>
      <c r="M21" s="8">
        <f>$A$8</f>
        <v>0</v>
      </c>
      <c r="N21" s="8" t="e">
        <f>$C$8/($B$8-$A$8)</f>
        <v>#DIV/0!</v>
      </c>
    </row>
    <row r="22" spans="1:16" x14ac:dyDescent="0.2">
      <c r="A22" s="3"/>
      <c r="B22" s="3"/>
      <c r="C22" s="32"/>
      <c r="D22" s="85"/>
      <c r="E22" s="88"/>
      <c r="M22" s="8">
        <f>$B$8</f>
        <v>0</v>
      </c>
      <c r="N22" s="8" t="e">
        <f>$C$8/($B$8-$A$8)</f>
        <v>#DIV/0!</v>
      </c>
    </row>
    <row r="23" spans="1:16" x14ac:dyDescent="0.2">
      <c r="A23" s="3"/>
      <c r="B23" s="3"/>
      <c r="C23" s="32"/>
      <c r="D23" s="85"/>
      <c r="E23" s="88"/>
      <c r="M23" s="8">
        <f>$B$8</f>
        <v>0</v>
      </c>
      <c r="N23" s="8">
        <v>0</v>
      </c>
    </row>
    <row r="24" spans="1:16" x14ac:dyDescent="0.2">
      <c r="A24" s="3"/>
      <c r="B24" s="3"/>
      <c r="C24" s="32"/>
      <c r="D24" s="85"/>
      <c r="E24" s="88"/>
      <c r="M24" s="8">
        <f>$A$9</f>
        <v>0</v>
      </c>
      <c r="N24" s="8">
        <v>0</v>
      </c>
    </row>
    <row r="25" spans="1:16" x14ac:dyDescent="0.2">
      <c r="A25" s="3"/>
      <c r="B25" s="3"/>
      <c r="C25" s="32"/>
      <c r="D25" s="85"/>
      <c r="E25" s="88"/>
      <c r="M25" s="8">
        <f>$A$9</f>
        <v>0</v>
      </c>
      <c r="N25" s="8" t="e">
        <f>$C$9/($B$9-$A$9)</f>
        <v>#DIV/0!</v>
      </c>
    </row>
    <row r="26" spans="1:16" x14ac:dyDescent="0.2">
      <c r="A26" s="3"/>
      <c r="B26" s="3"/>
      <c r="C26" s="32"/>
      <c r="D26" s="85"/>
      <c r="E26" s="88"/>
      <c r="M26" s="8">
        <f>$B$9</f>
        <v>0</v>
      </c>
      <c r="N26" s="8" t="e">
        <f>$C$9/($B$9-$A$9)</f>
        <v>#DIV/0!</v>
      </c>
    </row>
    <row r="27" spans="1:16" x14ac:dyDescent="0.2">
      <c r="A27" s="3"/>
      <c r="B27" s="3"/>
      <c r="C27" s="32"/>
      <c r="D27" s="85"/>
      <c r="E27" s="88"/>
      <c r="M27" s="8">
        <f>$B$9</f>
        <v>0</v>
      </c>
      <c r="N27" s="8">
        <v>0</v>
      </c>
    </row>
    <row r="28" spans="1:16" x14ac:dyDescent="0.2">
      <c r="A28" s="3"/>
      <c r="B28" s="3"/>
      <c r="C28" s="32"/>
      <c r="D28" s="85"/>
      <c r="E28" s="88"/>
      <c r="M28" s="8">
        <f>$A$10</f>
        <v>0</v>
      </c>
      <c r="N28" s="8">
        <v>0</v>
      </c>
    </row>
    <row r="29" spans="1:16" x14ac:dyDescent="0.2">
      <c r="A29" s="3"/>
      <c r="B29" s="3"/>
      <c r="C29" s="32"/>
      <c r="D29" s="85"/>
      <c r="E29" s="88"/>
      <c r="M29" s="8">
        <f>$A$10</f>
        <v>0</v>
      </c>
      <c r="N29" s="8" t="e">
        <f>$C$10/($B$10-$A$10)</f>
        <v>#DIV/0!</v>
      </c>
    </row>
    <row r="30" spans="1:16" x14ac:dyDescent="0.2">
      <c r="A30" s="3"/>
      <c r="B30" s="3"/>
      <c r="C30" s="32"/>
      <c r="D30" s="85"/>
      <c r="E30" s="88"/>
      <c r="M30" s="8">
        <f>$B$10</f>
        <v>0</v>
      </c>
      <c r="N30" s="8" t="e">
        <f>$C$10/($B$10-$A$10)</f>
        <v>#DIV/0!</v>
      </c>
    </row>
    <row r="31" spans="1:16" x14ac:dyDescent="0.2">
      <c r="A31" s="3"/>
      <c r="B31" s="3"/>
      <c r="C31" s="32"/>
      <c r="D31" s="85"/>
      <c r="E31" s="88"/>
      <c r="M31" s="8">
        <f>$B$10</f>
        <v>0</v>
      </c>
      <c r="N31" s="8">
        <v>0</v>
      </c>
    </row>
    <row r="32" spans="1:16" x14ac:dyDescent="0.2">
      <c r="A32" s="3"/>
      <c r="B32" s="3"/>
      <c r="C32" s="32"/>
      <c r="D32" s="85"/>
      <c r="E32" s="88"/>
      <c r="M32" s="8">
        <f>$A$11</f>
        <v>0</v>
      </c>
      <c r="N32" s="8">
        <v>0</v>
      </c>
    </row>
    <row r="33" spans="1:14" x14ac:dyDescent="0.2">
      <c r="A33" s="3"/>
      <c r="B33" s="3"/>
      <c r="C33" s="32"/>
      <c r="D33" s="85"/>
      <c r="E33" s="88"/>
      <c r="M33" s="8">
        <f>$A$11</f>
        <v>0</v>
      </c>
      <c r="N33" s="8" t="e">
        <f>$C$11/($B$11-$A$11)</f>
        <v>#DIV/0!</v>
      </c>
    </row>
    <row r="34" spans="1:14" x14ac:dyDescent="0.2">
      <c r="A34" s="3"/>
      <c r="B34" s="3"/>
      <c r="C34" s="32"/>
      <c r="D34" s="85"/>
      <c r="E34" s="88"/>
      <c r="M34" s="8">
        <f>$B$11</f>
        <v>0</v>
      </c>
      <c r="N34" s="8" t="e">
        <f>$C$11/($B$11-$A$11)</f>
        <v>#DIV/0!</v>
      </c>
    </row>
    <row r="35" spans="1:14" x14ac:dyDescent="0.2">
      <c r="A35" s="3"/>
      <c r="B35" s="3"/>
      <c r="C35" s="32"/>
      <c r="D35" s="85"/>
      <c r="E35" s="88"/>
      <c r="M35" s="8">
        <f>$B$11</f>
        <v>0</v>
      </c>
      <c r="N35" s="8">
        <v>0</v>
      </c>
    </row>
    <row r="36" spans="1:14" x14ac:dyDescent="0.2">
      <c r="A36" s="3"/>
      <c r="B36" s="3"/>
      <c r="C36" s="32"/>
      <c r="D36" s="85"/>
      <c r="E36" s="88"/>
      <c r="M36" s="8">
        <f>$A$12</f>
        <v>0</v>
      </c>
      <c r="N36" s="8">
        <v>0</v>
      </c>
    </row>
    <row r="37" spans="1:14" x14ac:dyDescent="0.2">
      <c r="A37" s="3"/>
      <c r="B37" s="3"/>
      <c r="C37" s="32"/>
      <c r="D37" s="85"/>
      <c r="E37" s="88"/>
      <c r="M37" s="8">
        <f>$A$12</f>
        <v>0</v>
      </c>
      <c r="N37" s="8" t="e">
        <f>$C$12/($B$12-$A$12)</f>
        <v>#DIV/0!</v>
      </c>
    </row>
    <row r="38" spans="1:14" x14ac:dyDescent="0.2">
      <c r="A38" s="3"/>
      <c r="B38" s="3"/>
      <c r="C38" s="32"/>
      <c r="D38" s="85"/>
      <c r="E38" s="88"/>
      <c r="M38" s="8">
        <f>$B$12</f>
        <v>0</v>
      </c>
      <c r="N38" s="8" t="e">
        <f>$C$12/($B$12-$A$12)</f>
        <v>#DIV/0!</v>
      </c>
    </row>
    <row r="39" spans="1:14" x14ac:dyDescent="0.2">
      <c r="A39" s="3"/>
      <c r="B39" s="3"/>
      <c r="C39" s="32"/>
      <c r="D39" s="85"/>
      <c r="E39" s="88"/>
      <c r="M39" s="8">
        <f>$B$12</f>
        <v>0</v>
      </c>
      <c r="N39" s="8">
        <v>0</v>
      </c>
    </row>
    <row r="40" spans="1:14" x14ac:dyDescent="0.2">
      <c r="M40" s="8">
        <f>$A$13</f>
        <v>0</v>
      </c>
      <c r="N40" s="8">
        <v>0</v>
      </c>
    </row>
    <row r="41" spans="1:14" x14ac:dyDescent="0.2">
      <c r="M41" s="8">
        <f>$A$13</f>
        <v>0</v>
      </c>
      <c r="N41" s="8" t="e">
        <f>$C$13/($B$13-$A$13)</f>
        <v>#DIV/0!</v>
      </c>
    </row>
    <row r="42" spans="1:14" x14ac:dyDescent="0.2">
      <c r="M42" s="8">
        <f>$B$13</f>
        <v>0</v>
      </c>
      <c r="N42" s="8" t="e">
        <f>$C$13/($B$13-$A$13)</f>
        <v>#DIV/0!</v>
      </c>
    </row>
    <row r="43" spans="1:14" x14ac:dyDescent="0.2">
      <c r="M43" s="8">
        <f>$B$13</f>
        <v>0</v>
      </c>
      <c r="N43" s="8">
        <v>0</v>
      </c>
    </row>
  </sheetData>
  <mergeCells count="2">
    <mergeCell ref="F2:G2"/>
    <mergeCell ref="A2:B2"/>
  </mergeCells>
  <dataValidations count="2">
    <dataValidation type="decimal" operator="greaterThanOrEqual" allowBlank="1" showInputMessage="1" showErrorMessage="1" sqref="C4:C1048576" xr:uid="{982A45E0-7746-4640-AE5E-56E7E0CD4C43}">
      <formula1>0</formula1>
    </dataValidation>
    <dataValidation operator="greaterThanOrEqual" allowBlank="1" showInputMessage="1" showErrorMessage="1" sqref="C1:C3" xr:uid="{BE97CE11-ABB3-473B-9206-AAB8B18B6530}"/>
  </dataValidations>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GOF"/>
  <dimension ref="A1:K21"/>
  <sheetViews>
    <sheetView showGridLines="0" workbookViewId="0">
      <selection activeCell="D17" sqref="D17"/>
    </sheetView>
  </sheetViews>
  <sheetFormatPr baseColWidth="10" defaultColWidth="8.83203125" defaultRowHeight="15" x14ac:dyDescent="0.2"/>
  <cols>
    <col min="1" max="1" width="7.5" customWidth="1"/>
    <col min="2" max="2" width="6" customWidth="1"/>
    <col min="3" max="3" width="10.5" customWidth="1"/>
    <col min="4" max="4" width="10.83203125" customWidth="1"/>
    <col min="5" max="5" width="14.1640625" customWidth="1"/>
    <col min="6" max="6" width="6.5" customWidth="1"/>
    <col min="7" max="7" width="9.1640625" customWidth="1"/>
    <col min="8" max="8" width="13.83203125" customWidth="1"/>
  </cols>
  <sheetData>
    <row r="1" spans="1:8" ht="16" thickBot="1" x14ac:dyDescent="0.25">
      <c r="A1" s="22" t="s">
        <v>8</v>
      </c>
      <c r="D1" s="25"/>
      <c r="E1" s="22" t="s">
        <v>43</v>
      </c>
      <c r="G1" t="s">
        <v>44</v>
      </c>
    </row>
    <row r="2" spans="1:8" ht="30" customHeight="1" thickBot="1" x14ac:dyDescent="0.25">
      <c r="A2" s="40" t="s">
        <v>37</v>
      </c>
      <c r="B2" s="40" t="s">
        <v>38</v>
      </c>
      <c r="C2" s="45" t="s">
        <v>41</v>
      </c>
      <c r="D2" s="38" t="s">
        <v>42</v>
      </c>
      <c r="E2" s="66" t="s">
        <v>45</v>
      </c>
      <c r="F2" s="1">
        <v>0.05</v>
      </c>
    </row>
    <row r="3" spans="1:8" ht="15" customHeight="1" thickBot="1" x14ac:dyDescent="0.25">
      <c r="A3" s="62"/>
      <c r="B3" s="39"/>
      <c r="C3" s="46"/>
      <c r="D3" s="39"/>
      <c r="E3" s="55"/>
      <c r="G3" s="103" t="str">
        <f>IF(COUNTIF(C:C,"&lt;5")&gt;0,"Resultatet er usikkert da der er hyppigheder under 5",IF(SUM(C:C)&lt;&gt;SUM(D:D),"Der skal være det samme antal observationer i observeret og forventet fordeling.", IF(SUM(C:C)&lt;50,"Resultatet er usikkert da det samlede antal hyppigheder er under 50","")))</f>
        <v>Resultatet er usikkert da det samlede antal hyppigheder er under 50</v>
      </c>
      <c r="H3" s="103"/>
    </row>
    <row r="4" spans="1:8" ht="15" customHeight="1" thickBot="1" x14ac:dyDescent="0.25">
      <c r="A4" s="3"/>
      <c r="B4" s="3"/>
      <c r="C4" s="47"/>
      <c r="D4" s="3"/>
      <c r="E4" s="41" t="s">
        <v>46</v>
      </c>
      <c r="F4" s="42" t="e">
        <f>CHIDIST(F11,F10)</f>
        <v>#NUM!</v>
      </c>
      <c r="G4" s="103"/>
      <c r="H4" s="103"/>
    </row>
    <row r="5" spans="1:8" ht="15" customHeight="1" x14ac:dyDescent="0.2">
      <c r="A5" s="3"/>
      <c r="B5" s="3"/>
      <c r="C5" s="47"/>
      <c r="D5" s="3"/>
      <c r="E5" s="82" t="s">
        <v>47</v>
      </c>
      <c r="F5" t="e">
        <f>IF(F4="","",IF(F4&lt;F2,"Nul-hypotese forkastet","Nul-hypotese bekræftet"))</f>
        <v>#NUM!</v>
      </c>
      <c r="G5" s="67"/>
      <c r="H5" s="67"/>
    </row>
    <row r="6" spans="1:8" ht="15" customHeight="1" x14ac:dyDescent="0.2">
      <c r="A6" s="3"/>
      <c r="B6" s="3"/>
      <c r="C6" s="47"/>
      <c r="D6" s="3"/>
      <c r="G6" s="67"/>
      <c r="H6" s="67"/>
    </row>
    <row r="7" spans="1:8" ht="15" customHeight="1" x14ac:dyDescent="0.2">
      <c r="A7" s="3"/>
      <c r="B7" s="3"/>
      <c r="C7" s="47"/>
      <c r="D7" s="3"/>
      <c r="F7" s="13"/>
      <c r="G7" s="44"/>
    </row>
    <row r="8" spans="1:8" ht="15" customHeight="1" x14ac:dyDescent="0.2">
      <c r="A8" s="3"/>
      <c r="B8" s="3"/>
      <c r="C8" s="47"/>
      <c r="D8" s="3"/>
    </row>
    <row r="9" spans="1:8" ht="15" customHeight="1" x14ac:dyDescent="0.2">
      <c r="A9" s="3"/>
      <c r="B9" s="3"/>
      <c r="C9" s="47"/>
      <c r="D9" s="3"/>
      <c r="E9" s="101" t="s">
        <v>48</v>
      </c>
      <c r="F9" s="102"/>
      <c r="G9" s="102"/>
      <c r="H9" s="102"/>
    </row>
    <row r="10" spans="1:8" ht="15" customHeight="1" x14ac:dyDescent="0.2">
      <c r="A10" s="3"/>
      <c r="B10" s="3"/>
      <c r="C10" s="47"/>
      <c r="D10" s="3"/>
      <c r="E10" s="65" t="s">
        <v>49</v>
      </c>
      <c r="F10" s="49">
        <f>COUNT(C:C)-1</f>
        <v>-1</v>
      </c>
    </row>
    <row r="11" spans="1:8" ht="15" customHeight="1" x14ac:dyDescent="0.2">
      <c r="A11" s="3"/>
      <c r="B11" s="3"/>
      <c r="C11" s="47"/>
      <c r="D11" s="3"/>
      <c r="E11" s="48" t="s">
        <v>50</v>
      </c>
      <c r="F11" s="49">
        <f>'N2'!E2</f>
        <v>0</v>
      </c>
    </row>
    <row r="12" spans="1:8" ht="15" customHeight="1" x14ac:dyDescent="0.2">
      <c r="A12" s="3"/>
      <c r="B12" s="3"/>
      <c r="C12" s="47"/>
      <c r="D12" s="3"/>
      <c r="E12" s="43" t="s">
        <v>51</v>
      </c>
      <c r="F12" s="50">
        <v>16</v>
      </c>
    </row>
    <row r="13" spans="1:8" ht="15" customHeight="1" x14ac:dyDescent="0.2">
      <c r="A13" s="3"/>
      <c r="B13" s="3"/>
      <c r="C13" s="47"/>
      <c r="D13" s="3"/>
    </row>
    <row r="14" spans="1:8" ht="15" customHeight="1" x14ac:dyDescent="0.2">
      <c r="A14" s="3"/>
      <c r="B14" s="3"/>
      <c r="C14" s="47"/>
      <c r="D14" s="3"/>
    </row>
    <row r="15" spans="1:8" x14ac:dyDescent="0.2">
      <c r="A15" s="3"/>
      <c r="B15" s="3"/>
      <c r="C15" s="47"/>
      <c r="D15" s="3"/>
    </row>
    <row r="16" spans="1:8" x14ac:dyDescent="0.2">
      <c r="A16" s="3"/>
      <c r="B16" s="3"/>
      <c r="C16" s="47"/>
      <c r="D16" s="3"/>
    </row>
    <row r="17" spans="1:11" x14ac:dyDescent="0.2">
      <c r="A17" s="3"/>
      <c r="B17" s="3"/>
      <c r="C17" s="47"/>
      <c r="D17" s="3"/>
    </row>
    <row r="18" spans="1:11" x14ac:dyDescent="0.2">
      <c r="A18" s="3"/>
      <c r="B18" s="3"/>
      <c r="C18" s="47"/>
      <c r="D18" s="3"/>
    </row>
    <row r="19" spans="1:11" x14ac:dyDescent="0.2">
      <c r="A19" s="3"/>
      <c r="B19" s="3"/>
      <c r="C19" s="47"/>
      <c r="D19" s="3"/>
    </row>
    <row r="20" spans="1:11" x14ac:dyDescent="0.2">
      <c r="A20" s="3"/>
      <c r="B20" s="3"/>
      <c r="C20" s="47"/>
      <c r="D20" s="3"/>
      <c r="K20" s="8" t="s">
        <v>2</v>
      </c>
    </row>
    <row r="21" spans="1:11" x14ac:dyDescent="0.2">
      <c r="A21" s="16"/>
      <c r="B21" s="15"/>
      <c r="C21" s="15"/>
      <c r="D21" s="15"/>
    </row>
  </sheetData>
  <mergeCells count="2">
    <mergeCell ref="E9:H9"/>
    <mergeCell ref="G3:H4"/>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Expected">
              <controlPr defaultSize="0" print="0" autoFill="0" autoPict="0" macro="[0]!ArkGOF.SymmetriskFordeling">
                <anchor moveWithCells="1" sizeWithCells="1">
                  <from>
                    <xdr:col>10</xdr:col>
                    <xdr:colOff>241300</xdr:colOff>
                    <xdr:row>11</xdr:row>
                    <xdr:rowOff>190500</xdr:rowOff>
                  </from>
                  <to>
                    <xdr:col>13</xdr:col>
                    <xdr:colOff>152400</xdr:colOff>
                    <xdr:row>13</xdr:row>
                    <xdr:rowOff>50800</xdr:rowOff>
                  </to>
                </anchor>
              </controlPr>
            </control>
          </mc:Choice>
        </mc:AlternateContent>
        <mc:AlternateContent xmlns:mc="http://schemas.openxmlformats.org/markup-compatibility/2006">
          <mc:Choice Requires="x14">
            <control shapeId="8194" r:id="rId5" name="ButtonNormal">
              <controlPr defaultSize="0" print="0" autoFill="0" autoPict="0" macro="[0]!ArkGOF.GFNormalFordeling">
                <anchor moveWithCells="1" sizeWithCells="1">
                  <from>
                    <xdr:col>10</xdr:col>
                    <xdr:colOff>241300</xdr:colOff>
                    <xdr:row>13</xdr:row>
                    <xdr:rowOff>63500</xdr:rowOff>
                  </from>
                  <to>
                    <xdr:col>13</xdr:col>
                    <xdr:colOff>152400</xdr:colOff>
                    <xdr:row>14</xdr:row>
                    <xdr:rowOff>101600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Histo"/>
  <dimension ref="A1:L103"/>
  <sheetViews>
    <sheetView workbookViewId="0">
      <selection activeCell="A4" sqref="A4"/>
    </sheetView>
  </sheetViews>
  <sheetFormatPr baseColWidth="10" defaultColWidth="8.83203125" defaultRowHeight="15" x14ac:dyDescent="0.2"/>
  <cols>
    <col min="1" max="2" width="5.83203125" customWidth="1"/>
    <col min="3" max="3" width="6.83203125" customWidth="1"/>
    <col min="4" max="4" width="6.5" customWidth="1"/>
    <col min="5" max="5" width="6.1640625" customWidth="1"/>
    <col min="6" max="11" width="0.1640625" style="8" customWidth="1"/>
    <col min="12" max="12" width="5.83203125" style="52" customWidth="1"/>
  </cols>
  <sheetData>
    <row r="1" spans="1:11" x14ac:dyDescent="0.2">
      <c r="A1" s="22" t="s">
        <v>52</v>
      </c>
    </row>
    <row r="2" spans="1:11" ht="21" customHeight="1" x14ac:dyDescent="0.2">
      <c r="A2" t="s">
        <v>4</v>
      </c>
      <c r="C2" s="24"/>
      <c r="K2" s="8">
        <f>SQRT(K3)</f>
        <v>0</v>
      </c>
    </row>
    <row r="3" spans="1:11" x14ac:dyDescent="0.2">
      <c r="A3" s="26" t="s">
        <v>37</v>
      </c>
      <c r="B3" s="26" t="s">
        <v>38</v>
      </c>
      <c r="C3" s="27" t="s">
        <v>31</v>
      </c>
      <c r="D3" s="37" t="s">
        <v>7</v>
      </c>
      <c r="E3" s="49">
        <f>J3</f>
        <v>0</v>
      </c>
      <c r="H3" s="8">
        <f>(MAX(B:B)-A4)/40</f>
        <v>0</v>
      </c>
      <c r="J3" s="8">
        <f>SUM(J4:J10000)</f>
        <v>0</v>
      </c>
      <c r="K3" s="8">
        <f>SUM(K4:K10000)</f>
        <v>0</v>
      </c>
    </row>
    <row r="4" spans="1:11" x14ac:dyDescent="0.2">
      <c r="A4" s="3"/>
      <c r="B4" s="3"/>
      <c r="C4" s="14"/>
      <c r="D4" s="37" t="s">
        <v>6</v>
      </c>
      <c r="E4" s="51">
        <f>K2</f>
        <v>0</v>
      </c>
      <c r="F4" s="8">
        <f>$A$4</f>
        <v>0</v>
      </c>
      <c r="G4" s="8">
        <v>0</v>
      </c>
      <c r="H4" s="8">
        <f>A4</f>
        <v>0</v>
      </c>
      <c r="I4" s="8" t="e">
        <f>NORMDIST(H4,$E$3,$E$4,FALSE)</f>
        <v>#NUM!</v>
      </c>
      <c r="J4" s="8">
        <f>(A4+B4)/2*C4</f>
        <v>0</v>
      </c>
      <c r="K4" s="8">
        <f>((A4+B4)/2-$J$3)^2*C4</f>
        <v>0</v>
      </c>
    </row>
    <row r="5" spans="1:11" x14ac:dyDescent="0.2">
      <c r="A5" s="3"/>
      <c r="B5" s="3"/>
      <c r="C5" s="14"/>
      <c r="F5" s="8">
        <f>$A$4</f>
        <v>0</v>
      </c>
      <c r="G5" s="8" t="e">
        <f>$C$4/($B$4-$A$4)</f>
        <v>#DIV/0!</v>
      </c>
      <c r="H5" s="8">
        <f>H4+$H$3</f>
        <v>0</v>
      </c>
      <c r="I5" s="8" t="e">
        <f t="shared" ref="I5:I44" si="0">NORMDIST(H5,$E$3,$E$4,FALSE)</f>
        <v>#NUM!</v>
      </c>
      <c r="J5" s="8">
        <f t="shared" ref="J5:J9" si="1">(A5+B5)/2*C5</f>
        <v>0</v>
      </c>
      <c r="K5" s="8">
        <f t="shared" ref="K5:K9" si="2">((A5+B5)/2-$J$3)^2*C5</f>
        <v>0</v>
      </c>
    </row>
    <row r="6" spans="1:11" x14ac:dyDescent="0.2">
      <c r="A6" s="3"/>
      <c r="B6" s="3"/>
      <c r="C6" s="14"/>
      <c r="F6" s="8">
        <f>$B$4</f>
        <v>0</v>
      </c>
      <c r="G6" s="8" t="e">
        <f>$C$4/($B$4-$A$4)</f>
        <v>#DIV/0!</v>
      </c>
      <c r="H6" s="8">
        <f t="shared" ref="H6:H43" si="3">H5+$H$3</f>
        <v>0</v>
      </c>
      <c r="I6" s="8" t="e">
        <f t="shared" si="0"/>
        <v>#NUM!</v>
      </c>
      <c r="J6" s="8">
        <f t="shared" si="1"/>
        <v>0</v>
      </c>
      <c r="K6" s="8">
        <f t="shared" si="2"/>
        <v>0</v>
      </c>
    </row>
    <row r="7" spans="1:11" x14ac:dyDescent="0.2">
      <c r="A7" s="3"/>
      <c r="B7" s="3"/>
      <c r="C7" s="14"/>
      <c r="F7" s="8">
        <f>$B$4</f>
        <v>0</v>
      </c>
      <c r="G7" s="8">
        <v>0</v>
      </c>
      <c r="H7" s="8">
        <f t="shared" si="3"/>
        <v>0</v>
      </c>
      <c r="I7" s="8" t="e">
        <f t="shared" si="0"/>
        <v>#NUM!</v>
      </c>
      <c r="J7" s="8">
        <f t="shared" si="1"/>
        <v>0</v>
      </c>
      <c r="K7" s="8">
        <f t="shared" si="2"/>
        <v>0</v>
      </c>
    </row>
    <row r="8" spans="1:11" x14ac:dyDescent="0.2">
      <c r="A8" s="3"/>
      <c r="B8" s="3"/>
      <c r="C8" s="14"/>
      <c r="F8" s="8">
        <f>$A$5</f>
        <v>0</v>
      </c>
      <c r="G8" s="8">
        <v>0</v>
      </c>
      <c r="H8" s="8">
        <f t="shared" si="3"/>
        <v>0</v>
      </c>
      <c r="I8" s="8" t="e">
        <f t="shared" si="0"/>
        <v>#NUM!</v>
      </c>
      <c r="J8" s="8">
        <f t="shared" si="1"/>
        <v>0</v>
      </c>
      <c r="K8" s="8">
        <f t="shared" si="2"/>
        <v>0</v>
      </c>
    </row>
    <row r="9" spans="1:11" x14ac:dyDescent="0.2">
      <c r="A9" s="3"/>
      <c r="B9" s="3"/>
      <c r="C9" s="14"/>
      <c r="F9" s="8">
        <f>$A$5</f>
        <v>0</v>
      </c>
      <c r="G9" s="8" t="e">
        <f>$C$5/($B$5-$A$5)</f>
        <v>#DIV/0!</v>
      </c>
      <c r="H9" s="8">
        <f t="shared" si="3"/>
        <v>0</v>
      </c>
      <c r="I9" s="8" t="e">
        <f t="shared" si="0"/>
        <v>#NUM!</v>
      </c>
      <c r="J9" s="8">
        <f t="shared" si="1"/>
        <v>0</v>
      </c>
      <c r="K9" s="8">
        <f t="shared" si="2"/>
        <v>0</v>
      </c>
    </row>
    <row r="10" spans="1:11" x14ac:dyDescent="0.2">
      <c r="A10" s="3"/>
      <c r="B10" s="3"/>
      <c r="C10" s="14"/>
      <c r="F10" s="8">
        <f>$B$5</f>
        <v>0</v>
      </c>
      <c r="G10" s="8" t="e">
        <f>$C$5/($B$5-$A$5)</f>
        <v>#DIV/0!</v>
      </c>
      <c r="H10" s="8">
        <f t="shared" si="3"/>
        <v>0</v>
      </c>
      <c r="I10" s="8" t="e">
        <f t="shared" si="0"/>
        <v>#NUM!</v>
      </c>
      <c r="J10" s="8">
        <f t="shared" ref="J10:J19" si="4">(A10+B10)/2*C10</f>
        <v>0</v>
      </c>
      <c r="K10" s="8">
        <f t="shared" ref="K10:K19" si="5">((A10+B10)/2-$J$3)^2*C10</f>
        <v>0</v>
      </c>
    </row>
    <row r="11" spans="1:11" x14ac:dyDescent="0.2">
      <c r="A11" s="3"/>
      <c r="B11" s="3"/>
      <c r="C11" s="14"/>
      <c r="F11" s="8">
        <f>$B$5</f>
        <v>0</v>
      </c>
      <c r="G11" s="8">
        <v>0</v>
      </c>
      <c r="H11" s="8">
        <f t="shared" si="3"/>
        <v>0</v>
      </c>
      <c r="I11" s="8" t="e">
        <f t="shared" si="0"/>
        <v>#NUM!</v>
      </c>
      <c r="J11" s="8">
        <f t="shared" si="4"/>
        <v>0</v>
      </c>
      <c r="K11" s="8">
        <f t="shared" si="5"/>
        <v>0</v>
      </c>
    </row>
    <row r="12" spans="1:11" x14ac:dyDescent="0.2">
      <c r="A12" s="3"/>
      <c r="B12" s="3"/>
      <c r="C12" s="3"/>
      <c r="F12" s="8">
        <f>$A$6</f>
        <v>0</v>
      </c>
      <c r="G12" s="8">
        <v>0</v>
      </c>
      <c r="H12" s="8">
        <f t="shared" si="3"/>
        <v>0</v>
      </c>
      <c r="I12" s="8" t="e">
        <f t="shared" si="0"/>
        <v>#NUM!</v>
      </c>
      <c r="J12" s="8">
        <f>(A28+B28)/2*C28</f>
        <v>0</v>
      </c>
      <c r="K12" s="8">
        <f>((A28+B28)/2-$J$3)^2*C28</f>
        <v>0</v>
      </c>
    </row>
    <row r="13" spans="1:11" x14ac:dyDescent="0.2">
      <c r="A13" s="3"/>
      <c r="B13" s="3"/>
      <c r="C13" s="14"/>
      <c r="F13" s="8">
        <f>$A$6</f>
        <v>0</v>
      </c>
      <c r="G13" s="8" t="e">
        <f>$C$6/($B$6-$A$6)</f>
        <v>#DIV/0!</v>
      </c>
      <c r="H13" s="8">
        <f t="shared" si="3"/>
        <v>0</v>
      </c>
      <c r="I13" s="8" t="e">
        <f t="shared" si="0"/>
        <v>#NUM!</v>
      </c>
      <c r="J13" s="8">
        <f t="shared" si="4"/>
        <v>0</v>
      </c>
      <c r="K13" s="8">
        <f t="shared" si="5"/>
        <v>0</v>
      </c>
    </row>
    <row r="14" spans="1:11" x14ac:dyDescent="0.2">
      <c r="A14" s="3"/>
      <c r="B14" s="3"/>
      <c r="C14" s="3"/>
      <c r="F14" s="8">
        <f>$B$6</f>
        <v>0</v>
      </c>
      <c r="G14" s="8" t="e">
        <f>$C$6/($B$6-$A$6)</f>
        <v>#DIV/0!</v>
      </c>
      <c r="H14" s="8">
        <f t="shared" si="3"/>
        <v>0</v>
      </c>
      <c r="I14" s="8" t="e">
        <f t="shared" si="0"/>
        <v>#NUM!</v>
      </c>
      <c r="J14" s="8">
        <f t="shared" si="4"/>
        <v>0</v>
      </c>
      <c r="K14" s="8">
        <f t="shared" si="5"/>
        <v>0</v>
      </c>
    </row>
    <row r="15" spans="1:11" x14ac:dyDescent="0.2">
      <c r="A15" s="3"/>
      <c r="B15" s="3"/>
      <c r="C15" s="3"/>
      <c r="F15" s="8">
        <f>$B$6</f>
        <v>0</v>
      </c>
      <c r="G15" s="8">
        <v>0</v>
      </c>
      <c r="H15" s="8">
        <f t="shared" si="3"/>
        <v>0</v>
      </c>
      <c r="I15" s="8" t="e">
        <f t="shared" si="0"/>
        <v>#NUM!</v>
      </c>
      <c r="J15" s="8">
        <f t="shared" si="4"/>
        <v>0</v>
      </c>
      <c r="K15" s="8">
        <f t="shared" si="5"/>
        <v>0</v>
      </c>
    </row>
    <row r="16" spans="1:11" x14ac:dyDescent="0.2">
      <c r="A16" s="3"/>
      <c r="B16" s="3"/>
      <c r="C16" s="3"/>
      <c r="F16" s="8">
        <f>$A$7</f>
        <v>0</v>
      </c>
      <c r="G16" s="8">
        <v>0</v>
      </c>
      <c r="H16" s="8">
        <f t="shared" si="3"/>
        <v>0</v>
      </c>
      <c r="I16" s="8" t="e">
        <f t="shared" si="0"/>
        <v>#NUM!</v>
      </c>
      <c r="J16" s="8">
        <f t="shared" si="4"/>
        <v>0</v>
      </c>
      <c r="K16" s="8">
        <f t="shared" si="5"/>
        <v>0</v>
      </c>
    </row>
    <row r="17" spans="1:11" x14ac:dyDescent="0.2">
      <c r="A17" s="3"/>
      <c r="B17" s="3"/>
      <c r="C17" s="3"/>
      <c r="F17" s="8">
        <f>$A$7</f>
        <v>0</v>
      </c>
      <c r="G17" s="8" t="e">
        <f>$C$7/($B$7-$A$7)</f>
        <v>#DIV/0!</v>
      </c>
      <c r="H17" s="8">
        <f t="shared" si="3"/>
        <v>0</v>
      </c>
      <c r="I17" s="8" t="e">
        <f t="shared" si="0"/>
        <v>#NUM!</v>
      </c>
      <c r="J17" s="8">
        <f t="shared" si="4"/>
        <v>0</v>
      </c>
      <c r="K17" s="8">
        <f t="shared" si="5"/>
        <v>0</v>
      </c>
    </row>
    <row r="18" spans="1:11" x14ac:dyDescent="0.2">
      <c r="A18" s="3"/>
      <c r="B18" s="3"/>
      <c r="C18" s="3"/>
      <c r="F18" s="8">
        <f>$B$7</f>
        <v>0</v>
      </c>
      <c r="G18" s="8" t="e">
        <f>$C$7/($B$7-$A$7)</f>
        <v>#DIV/0!</v>
      </c>
      <c r="H18" s="8">
        <f t="shared" si="3"/>
        <v>0</v>
      </c>
      <c r="I18" s="8" t="e">
        <f t="shared" si="0"/>
        <v>#NUM!</v>
      </c>
      <c r="J18" s="8">
        <f t="shared" si="4"/>
        <v>0</v>
      </c>
      <c r="K18" s="8">
        <f t="shared" si="5"/>
        <v>0</v>
      </c>
    </row>
    <row r="19" spans="1:11" x14ac:dyDescent="0.2">
      <c r="A19" s="3"/>
      <c r="B19" s="3"/>
      <c r="C19" s="3"/>
      <c r="F19" s="8">
        <f>$B$7</f>
        <v>0</v>
      </c>
      <c r="G19" s="8">
        <v>0</v>
      </c>
      <c r="H19" s="8">
        <f t="shared" si="3"/>
        <v>0</v>
      </c>
      <c r="I19" s="8" t="e">
        <f t="shared" si="0"/>
        <v>#NUM!</v>
      </c>
      <c r="J19" s="8">
        <f t="shared" si="4"/>
        <v>0</v>
      </c>
      <c r="K19" s="8">
        <f t="shared" si="5"/>
        <v>0</v>
      </c>
    </row>
    <row r="20" spans="1:11" x14ac:dyDescent="0.2">
      <c r="A20" s="3"/>
      <c r="B20" s="3"/>
      <c r="C20" s="3"/>
      <c r="F20" s="8">
        <f>$A$8</f>
        <v>0</v>
      </c>
      <c r="G20" s="8">
        <v>0</v>
      </c>
      <c r="H20" s="8">
        <f t="shared" si="3"/>
        <v>0</v>
      </c>
      <c r="I20" s="8" t="e">
        <f t="shared" si="0"/>
        <v>#NUM!</v>
      </c>
      <c r="J20" s="8">
        <f t="shared" ref="J20:J43" si="6">(A20+B20)/2*C20</f>
        <v>0</v>
      </c>
      <c r="K20" s="8">
        <f t="shared" ref="K20:K43" si="7">((A20+B20)/2-$J$3)^2*C20</f>
        <v>0</v>
      </c>
    </row>
    <row r="21" spans="1:11" x14ac:dyDescent="0.2">
      <c r="A21" s="3"/>
      <c r="B21" s="3"/>
      <c r="C21" s="3"/>
      <c r="F21" s="8">
        <f>$A$8</f>
        <v>0</v>
      </c>
      <c r="G21" s="8" t="e">
        <f>$C$8/($B$8-$A$8)</f>
        <v>#DIV/0!</v>
      </c>
      <c r="H21" s="8">
        <f t="shared" si="3"/>
        <v>0</v>
      </c>
      <c r="I21" s="8" t="e">
        <f t="shared" si="0"/>
        <v>#NUM!</v>
      </c>
      <c r="J21" s="8">
        <f t="shared" si="6"/>
        <v>0</v>
      </c>
      <c r="K21" s="8">
        <f t="shared" si="7"/>
        <v>0</v>
      </c>
    </row>
    <row r="22" spans="1:11" x14ac:dyDescent="0.2">
      <c r="A22" s="3"/>
      <c r="B22" s="3"/>
      <c r="C22" s="3"/>
      <c r="F22" s="8">
        <f>$B$8</f>
        <v>0</v>
      </c>
      <c r="G22" s="8" t="e">
        <f>$C$8/($B$8-$A$8)</f>
        <v>#DIV/0!</v>
      </c>
      <c r="H22" s="8">
        <f t="shared" si="3"/>
        <v>0</v>
      </c>
      <c r="I22" s="8" t="e">
        <f t="shared" si="0"/>
        <v>#NUM!</v>
      </c>
      <c r="J22" s="8">
        <f t="shared" si="6"/>
        <v>0</v>
      </c>
      <c r="K22" s="8">
        <f t="shared" si="7"/>
        <v>0</v>
      </c>
    </row>
    <row r="23" spans="1:11" x14ac:dyDescent="0.2">
      <c r="A23" s="3"/>
      <c r="B23" s="3"/>
      <c r="C23" s="3"/>
      <c r="F23" s="8">
        <f>$B$8</f>
        <v>0</v>
      </c>
      <c r="G23" s="8">
        <v>0</v>
      </c>
      <c r="H23" s="8">
        <f t="shared" si="3"/>
        <v>0</v>
      </c>
      <c r="I23" s="8" t="e">
        <f t="shared" si="0"/>
        <v>#NUM!</v>
      </c>
      <c r="J23" s="8">
        <f t="shared" si="6"/>
        <v>0</v>
      </c>
      <c r="K23" s="8">
        <f t="shared" si="7"/>
        <v>0</v>
      </c>
    </row>
    <row r="24" spans="1:11" x14ac:dyDescent="0.2">
      <c r="A24" s="3"/>
      <c r="B24" s="3"/>
      <c r="C24" s="3"/>
      <c r="F24" s="8">
        <f>$A$9</f>
        <v>0</v>
      </c>
      <c r="G24" s="8">
        <v>0</v>
      </c>
      <c r="H24" s="8">
        <f t="shared" si="3"/>
        <v>0</v>
      </c>
      <c r="I24" s="8" t="e">
        <f t="shared" si="0"/>
        <v>#NUM!</v>
      </c>
      <c r="J24" s="8">
        <f t="shared" si="6"/>
        <v>0</v>
      </c>
      <c r="K24" s="8">
        <f t="shared" si="7"/>
        <v>0</v>
      </c>
    </row>
    <row r="25" spans="1:11" x14ac:dyDescent="0.2">
      <c r="A25" s="3"/>
      <c r="B25" s="3"/>
      <c r="C25" s="3"/>
      <c r="F25" s="8">
        <f>$A$9</f>
        <v>0</v>
      </c>
      <c r="G25" s="8" t="e">
        <f>$C$9/($B$9-$A$9)</f>
        <v>#DIV/0!</v>
      </c>
      <c r="H25" s="8">
        <f t="shared" si="3"/>
        <v>0</v>
      </c>
      <c r="I25" s="8" t="e">
        <f t="shared" si="0"/>
        <v>#NUM!</v>
      </c>
      <c r="J25" s="8">
        <f t="shared" si="6"/>
        <v>0</v>
      </c>
      <c r="K25" s="8">
        <f t="shared" si="7"/>
        <v>0</v>
      </c>
    </row>
    <row r="26" spans="1:11" x14ac:dyDescent="0.2">
      <c r="A26" s="3"/>
      <c r="B26" s="3"/>
      <c r="C26" s="3"/>
      <c r="F26" s="8">
        <f>$B$9</f>
        <v>0</v>
      </c>
      <c r="G26" s="8" t="e">
        <f>$C$9/($B$9-$A$9)</f>
        <v>#DIV/0!</v>
      </c>
      <c r="H26" s="8">
        <f t="shared" si="3"/>
        <v>0</v>
      </c>
      <c r="I26" s="8" t="e">
        <f t="shared" si="0"/>
        <v>#NUM!</v>
      </c>
      <c r="J26" s="8">
        <f t="shared" si="6"/>
        <v>0</v>
      </c>
      <c r="K26" s="8">
        <f t="shared" si="7"/>
        <v>0</v>
      </c>
    </row>
    <row r="27" spans="1:11" x14ac:dyDescent="0.2">
      <c r="A27" s="3"/>
      <c r="B27" s="3"/>
      <c r="C27" s="3"/>
      <c r="F27" s="8">
        <f>$B$9</f>
        <v>0</v>
      </c>
      <c r="G27" s="8">
        <v>0</v>
      </c>
      <c r="H27" s="8">
        <f t="shared" si="3"/>
        <v>0</v>
      </c>
      <c r="I27" s="8" t="e">
        <f t="shared" si="0"/>
        <v>#NUM!</v>
      </c>
      <c r="J27" s="8">
        <f t="shared" si="6"/>
        <v>0</v>
      </c>
      <c r="K27" s="8">
        <f t="shared" si="7"/>
        <v>0</v>
      </c>
    </row>
    <row r="28" spans="1:11" x14ac:dyDescent="0.2">
      <c r="A28" s="15"/>
      <c r="B28" s="15"/>
      <c r="C28" s="35"/>
      <c r="F28" s="8">
        <f>$A$10</f>
        <v>0</v>
      </c>
      <c r="G28" s="8">
        <v>0</v>
      </c>
      <c r="H28" s="8">
        <f t="shared" si="3"/>
        <v>0</v>
      </c>
      <c r="I28" s="8" t="e">
        <f t="shared" si="0"/>
        <v>#NUM!</v>
      </c>
      <c r="J28" s="8">
        <f t="shared" si="6"/>
        <v>0</v>
      </c>
      <c r="K28" s="8">
        <f t="shared" si="7"/>
        <v>0</v>
      </c>
    </row>
    <row r="29" spans="1:11" x14ac:dyDescent="0.2">
      <c r="F29" s="8">
        <f>$A$10</f>
        <v>0</v>
      </c>
      <c r="G29" s="8" t="e">
        <f>$C$10/($B$10-$A$10)</f>
        <v>#DIV/0!</v>
      </c>
      <c r="H29" s="8">
        <f t="shared" si="3"/>
        <v>0</v>
      </c>
      <c r="I29" s="8" t="e">
        <f t="shared" si="0"/>
        <v>#NUM!</v>
      </c>
      <c r="J29" s="8">
        <f t="shared" si="6"/>
        <v>0</v>
      </c>
      <c r="K29" s="8">
        <f t="shared" si="7"/>
        <v>0</v>
      </c>
    </row>
    <row r="30" spans="1:11" x14ac:dyDescent="0.2">
      <c r="F30" s="8">
        <f>$B$10</f>
        <v>0</v>
      </c>
      <c r="G30" s="8" t="e">
        <f>$C$10/($B$10-$A$10)</f>
        <v>#DIV/0!</v>
      </c>
      <c r="H30" s="8">
        <f t="shared" si="3"/>
        <v>0</v>
      </c>
      <c r="I30" s="8" t="e">
        <f t="shared" si="0"/>
        <v>#NUM!</v>
      </c>
      <c r="J30" s="8">
        <f t="shared" si="6"/>
        <v>0</v>
      </c>
      <c r="K30" s="8">
        <f t="shared" si="7"/>
        <v>0</v>
      </c>
    </row>
    <row r="31" spans="1:11" x14ac:dyDescent="0.2">
      <c r="F31" s="8">
        <f>$B$10</f>
        <v>0</v>
      </c>
      <c r="G31" s="8">
        <v>0</v>
      </c>
      <c r="H31" s="8">
        <f t="shared" si="3"/>
        <v>0</v>
      </c>
      <c r="I31" s="8" t="e">
        <f t="shared" si="0"/>
        <v>#NUM!</v>
      </c>
      <c r="J31" s="8">
        <f t="shared" si="6"/>
        <v>0</v>
      </c>
      <c r="K31" s="8">
        <f t="shared" si="7"/>
        <v>0</v>
      </c>
    </row>
    <row r="32" spans="1:11" x14ac:dyDescent="0.2">
      <c r="F32" s="8">
        <f>$A$11</f>
        <v>0</v>
      </c>
      <c r="G32" s="8">
        <v>0</v>
      </c>
      <c r="H32" s="8">
        <f t="shared" si="3"/>
        <v>0</v>
      </c>
      <c r="I32" s="8" t="e">
        <f t="shared" si="0"/>
        <v>#NUM!</v>
      </c>
      <c r="J32" s="8">
        <f t="shared" si="6"/>
        <v>0</v>
      </c>
      <c r="K32" s="8">
        <f t="shared" si="7"/>
        <v>0</v>
      </c>
    </row>
    <row r="33" spans="6:11" x14ac:dyDescent="0.2">
      <c r="F33" s="8">
        <f>$A$11</f>
        <v>0</v>
      </c>
      <c r="G33" s="8" t="e">
        <f>$C$11/($B$11-$A$11)</f>
        <v>#DIV/0!</v>
      </c>
      <c r="H33" s="8">
        <f t="shared" si="3"/>
        <v>0</v>
      </c>
      <c r="I33" s="8" t="e">
        <f t="shared" si="0"/>
        <v>#NUM!</v>
      </c>
      <c r="J33" s="8">
        <f t="shared" si="6"/>
        <v>0</v>
      </c>
      <c r="K33" s="8">
        <f t="shared" si="7"/>
        <v>0</v>
      </c>
    </row>
    <row r="34" spans="6:11" x14ac:dyDescent="0.2">
      <c r="F34" s="8">
        <f>$B$11</f>
        <v>0</v>
      </c>
      <c r="G34" s="8" t="e">
        <f>$C$11/($B$11-$A$11)</f>
        <v>#DIV/0!</v>
      </c>
      <c r="H34" s="8">
        <f t="shared" si="3"/>
        <v>0</v>
      </c>
      <c r="I34" s="8" t="e">
        <f t="shared" si="0"/>
        <v>#NUM!</v>
      </c>
      <c r="J34" s="8">
        <f t="shared" si="6"/>
        <v>0</v>
      </c>
      <c r="K34" s="8">
        <f t="shared" si="7"/>
        <v>0</v>
      </c>
    </row>
    <row r="35" spans="6:11" x14ac:dyDescent="0.2">
      <c r="F35" s="8">
        <f>$B$11</f>
        <v>0</v>
      </c>
      <c r="G35" s="8">
        <v>0</v>
      </c>
      <c r="H35" s="8">
        <f t="shared" si="3"/>
        <v>0</v>
      </c>
      <c r="I35" s="8" t="e">
        <f t="shared" si="0"/>
        <v>#NUM!</v>
      </c>
      <c r="J35" s="8">
        <f t="shared" si="6"/>
        <v>0</v>
      </c>
      <c r="K35" s="8">
        <f t="shared" si="7"/>
        <v>0</v>
      </c>
    </row>
    <row r="36" spans="6:11" x14ac:dyDescent="0.2">
      <c r="F36" s="8">
        <f>$A$28</f>
        <v>0</v>
      </c>
      <c r="G36" s="8">
        <v>0</v>
      </c>
      <c r="H36" s="8">
        <f t="shared" si="3"/>
        <v>0</v>
      </c>
      <c r="I36" s="8" t="e">
        <f t="shared" si="0"/>
        <v>#NUM!</v>
      </c>
      <c r="J36" s="8">
        <f t="shared" si="6"/>
        <v>0</v>
      </c>
      <c r="K36" s="8">
        <f t="shared" si="7"/>
        <v>0</v>
      </c>
    </row>
    <row r="37" spans="6:11" x14ac:dyDescent="0.2">
      <c r="F37" s="8">
        <f>$A$28</f>
        <v>0</v>
      </c>
      <c r="G37" s="8" t="e">
        <f>$C$28/($B$28-$A$28)</f>
        <v>#DIV/0!</v>
      </c>
      <c r="H37" s="8">
        <f t="shared" si="3"/>
        <v>0</v>
      </c>
      <c r="I37" s="8" t="e">
        <f t="shared" si="0"/>
        <v>#NUM!</v>
      </c>
      <c r="J37" s="8">
        <f t="shared" si="6"/>
        <v>0</v>
      </c>
      <c r="K37" s="8">
        <f t="shared" si="7"/>
        <v>0</v>
      </c>
    </row>
    <row r="38" spans="6:11" x14ac:dyDescent="0.2">
      <c r="F38" s="8">
        <f>$B$28</f>
        <v>0</v>
      </c>
      <c r="G38" s="8" t="e">
        <f>$C$28/($B$28-$A$28)</f>
        <v>#DIV/0!</v>
      </c>
      <c r="H38" s="8">
        <f t="shared" si="3"/>
        <v>0</v>
      </c>
      <c r="I38" s="8" t="e">
        <f t="shared" si="0"/>
        <v>#NUM!</v>
      </c>
      <c r="J38" s="8">
        <f t="shared" si="6"/>
        <v>0</v>
      </c>
      <c r="K38" s="8">
        <f t="shared" si="7"/>
        <v>0</v>
      </c>
    </row>
    <row r="39" spans="6:11" x14ac:dyDescent="0.2">
      <c r="F39" s="8">
        <f>$B$28</f>
        <v>0</v>
      </c>
      <c r="G39" s="8">
        <v>0</v>
      </c>
      <c r="H39" s="8">
        <f t="shared" si="3"/>
        <v>0</v>
      </c>
      <c r="I39" s="8" t="e">
        <f t="shared" si="0"/>
        <v>#NUM!</v>
      </c>
      <c r="J39" s="8">
        <f t="shared" si="6"/>
        <v>0</v>
      </c>
      <c r="K39" s="8">
        <f t="shared" si="7"/>
        <v>0</v>
      </c>
    </row>
    <row r="40" spans="6:11" x14ac:dyDescent="0.2">
      <c r="F40" s="8">
        <f>$A$13</f>
        <v>0</v>
      </c>
      <c r="G40" s="8">
        <v>0</v>
      </c>
      <c r="H40" s="8">
        <f t="shared" si="3"/>
        <v>0</v>
      </c>
      <c r="I40" s="8" t="e">
        <f t="shared" si="0"/>
        <v>#NUM!</v>
      </c>
      <c r="J40" s="8">
        <f t="shared" si="6"/>
        <v>0</v>
      </c>
      <c r="K40" s="8">
        <f t="shared" si="7"/>
        <v>0</v>
      </c>
    </row>
    <row r="41" spans="6:11" x14ac:dyDescent="0.2">
      <c r="F41" s="8">
        <f>$A$13</f>
        <v>0</v>
      </c>
      <c r="G41" s="8" t="e">
        <f>$C$13/($B$13-$A$13)</f>
        <v>#DIV/0!</v>
      </c>
      <c r="H41" s="8">
        <f t="shared" si="3"/>
        <v>0</v>
      </c>
      <c r="I41" s="8" t="e">
        <f t="shared" si="0"/>
        <v>#NUM!</v>
      </c>
      <c r="J41" s="8">
        <f t="shared" si="6"/>
        <v>0</v>
      </c>
      <c r="K41" s="8">
        <f t="shared" si="7"/>
        <v>0</v>
      </c>
    </row>
    <row r="42" spans="6:11" x14ac:dyDescent="0.2">
      <c r="F42" s="8">
        <f>$B$13</f>
        <v>0</v>
      </c>
      <c r="G42" s="8" t="e">
        <f>$C$13/($B$13-$A$13)</f>
        <v>#DIV/0!</v>
      </c>
      <c r="H42" s="8">
        <f t="shared" si="3"/>
        <v>0</v>
      </c>
      <c r="I42" s="8" t="e">
        <f t="shared" si="0"/>
        <v>#NUM!</v>
      </c>
      <c r="J42" s="8">
        <f t="shared" si="6"/>
        <v>0</v>
      </c>
      <c r="K42" s="8">
        <f t="shared" si="7"/>
        <v>0</v>
      </c>
    </row>
    <row r="43" spans="6:11" x14ac:dyDescent="0.2">
      <c r="F43" s="8">
        <f>$B$13</f>
        <v>0</v>
      </c>
      <c r="G43" s="8">
        <v>0</v>
      </c>
      <c r="H43" s="8">
        <f t="shared" si="3"/>
        <v>0</v>
      </c>
      <c r="I43" s="8" t="e">
        <f t="shared" si="0"/>
        <v>#NUM!</v>
      </c>
      <c r="J43" s="8">
        <f t="shared" si="6"/>
        <v>0</v>
      </c>
      <c r="K43" s="8">
        <f t="shared" si="7"/>
        <v>0</v>
      </c>
    </row>
    <row r="44" spans="6:11" x14ac:dyDescent="0.2">
      <c r="F44" s="8">
        <f>$B$13</f>
        <v>0</v>
      </c>
      <c r="G44" s="8">
        <v>1</v>
      </c>
      <c r="H44" s="8">
        <f t="shared" ref="H44" si="8">H43+$H$3</f>
        <v>0</v>
      </c>
      <c r="I44" s="8" t="e">
        <f t="shared" si="0"/>
        <v>#NUM!</v>
      </c>
      <c r="J44" s="8">
        <f t="shared" ref="J44:J103" si="9">(A44+B44)/2*C44</f>
        <v>0</v>
      </c>
      <c r="K44" s="8">
        <f t="shared" ref="K44:K103" si="10">((A44+B44)/2-$J$3)^2*C44</f>
        <v>0</v>
      </c>
    </row>
    <row r="45" spans="6:11" x14ac:dyDescent="0.2">
      <c r="J45" s="8">
        <f t="shared" si="9"/>
        <v>0</v>
      </c>
      <c r="K45" s="8">
        <f t="shared" si="10"/>
        <v>0</v>
      </c>
    </row>
    <row r="46" spans="6:11" x14ac:dyDescent="0.2">
      <c r="J46" s="8">
        <f t="shared" si="9"/>
        <v>0</v>
      </c>
      <c r="K46" s="8">
        <f t="shared" si="10"/>
        <v>0</v>
      </c>
    </row>
    <row r="47" spans="6:11" x14ac:dyDescent="0.2">
      <c r="J47" s="8">
        <f t="shared" si="9"/>
        <v>0</v>
      </c>
      <c r="K47" s="8">
        <f t="shared" si="10"/>
        <v>0</v>
      </c>
    </row>
    <row r="48" spans="6:11" x14ac:dyDescent="0.2">
      <c r="J48" s="8">
        <f t="shared" si="9"/>
        <v>0</v>
      </c>
      <c r="K48" s="8">
        <f t="shared" si="10"/>
        <v>0</v>
      </c>
    </row>
    <row r="49" spans="10:11" x14ac:dyDescent="0.2">
      <c r="J49" s="8">
        <f t="shared" si="9"/>
        <v>0</v>
      </c>
      <c r="K49" s="8">
        <f t="shared" si="10"/>
        <v>0</v>
      </c>
    </row>
    <row r="50" spans="10:11" x14ac:dyDescent="0.2">
      <c r="J50" s="8">
        <f t="shared" si="9"/>
        <v>0</v>
      </c>
      <c r="K50" s="8">
        <f t="shared" si="10"/>
        <v>0</v>
      </c>
    </row>
    <row r="51" spans="10:11" x14ac:dyDescent="0.2">
      <c r="J51" s="8">
        <f t="shared" si="9"/>
        <v>0</v>
      </c>
      <c r="K51" s="8">
        <f t="shared" si="10"/>
        <v>0</v>
      </c>
    </row>
    <row r="52" spans="10:11" x14ac:dyDescent="0.2">
      <c r="J52" s="8">
        <f t="shared" si="9"/>
        <v>0</v>
      </c>
      <c r="K52" s="8">
        <f t="shared" si="10"/>
        <v>0</v>
      </c>
    </row>
    <row r="53" spans="10:11" x14ac:dyDescent="0.2">
      <c r="J53" s="8">
        <f t="shared" si="9"/>
        <v>0</v>
      </c>
      <c r="K53" s="8">
        <f t="shared" si="10"/>
        <v>0</v>
      </c>
    </row>
    <row r="54" spans="10:11" x14ac:dyDescent="0.2">
      <c r="J54" s="8">
        <f t="shared" si="9"/>
        <v>0</v>
      </c>
      <c r="K54" s="8">
        <f t="shared" si="10"/>
        <v>0</v>
      </c>
    </row>
    <row r="55" spans="10:11" x14ac:dyDescent="0.2">
      <c r="J55" s="8">
        <f t="shared" si="9"/>
        <v>0</v>
      </c>
      <c r="K55" s="8">
        <f t="shared" si="10"/>
        <v>0</v>
      </c>
    </row>
    <row r="56" spans="10:11" x14ac:dyDescent="0.2">
      <c r="J56" s="8">
        <f t="shared" si="9"/>
        <v>0</v>
      </c>
      <c r="K56" s="8">
        <f t="shared" si="10"/>
        <v>0</v>
      </c>
    </row>
    <row r="57" spans="10:11" x14ac:dyDescent="0.2">
      <c r="J57" s="8">
        <f t="shared" si="9"/>
        <v>0</v>
      </c>
      <c r="K57" s="8">
        <f t="shared" si="10"/>
        <v>0</v>
      </c>
    </row>
    <row r="58" spans="10:11" x14ac:dyDescent="0.2">
      <c r="J58" s="8">
        <f t="shared" si="9"/>
        <v>0</v>
      </c>
      <c r="K58" s="8">
        <f t="shared" si="10"/>
        <v>0</v>
      </c>
    </row>
    <row r="59" spans="10:11" x14ac:dyDescent="0.2">
      <c r="J59" s="8">
        <f t="shared" si="9"/>
        <v>0</v>
      </c>
      <c r="K59" s="8">
        <f t="shared" si="10"/>
        <v>0</v>
      </c>
    </row>
    <row r="60" spans="10:11" x14ac:dyDescent="0.2">
      <c r="J60" s="8">
        <f t="shared" si="9"/>
        <v>0</v>
      </c>
      <c r="K60" s="8">
        <f t="shared" si="10"/>
        <v>0</v>
      </c>
    </row>
    <row r="61" spans="10:11" x14ac:dyDescent="0.2">
      <c r="J61" s="8">
        <f t="shared" si="9"/>
        <v>0</v>
      </c>
      <c r="K61" s="8">
        <f t="shared" si="10"/>
        <v>0</v>
      </c>
    </row>
    <row r="62" spans="10:11" x14ac:dyDescent="0.2">
      <c r="J62" s="8">
        <f t="shared" si="9"/>
        <v>0</v>
      </c>
      <c r="K62" s="8">
        <f t="shared" si="10"/>
        <v>0</v>
      </c>
    </row>
    <row r="63" spans="10:11" x14ac:dyDescent="0.2">
      <c r="J63" s="8">
        <f t="shared" si="9"/>
        <v>0</v>
      </c>
      <c r="K63" s="8">
        <f t="shared" si="10"/>
        <v>0</v>
      </c>
    </row>
    <row r="64" spans="10:11" x14ac:dyDescent="0.2">
      <c r="J64" s="8">
        <f t="shared" si="9"/>
        <v>0</v>
      </c>
      <c r="K64" s="8">
        <f t="shared" si="10"/>
        <v>0</v>
      </c>
    </row>
    <row r="65" spans="10:11" x14ac:dyDescent="0.2">
      <c r="J65" s="8">
        <f t="shared" si="9"/>
        <v>0</v>
      </c>
      <c r="K65" s="8">
        <f t="shared" si="10"/>
        <v>0</v>
      </c>
    </row>
    <row r="66" spans="10:11" x14ac:dyDescent="0.2">
      <c r="J66" s="8">
        <f t="shared" si="9"/>
        <v>0</v>
      </c>
      <c r="K66" s="8">
        <f t="shared" si="10"/>
        <v>0</v>
      </c>
    </row>
    <row r="67" spans="10:11" x14ac:dyDescent="0.2">
      <c r="J67" s="8">
        <f t="shared" si="9"/>
        <v>0</v>
      </c>
      <c r="K67" s="8">
        <f t="shared" si="10"/>
        <v>0</v>
      </c>
    </row>
    <row r="68" spans="10:11" x14ac:dyDescent="0.2">
      <c r="J68" s="8">
        <f t="shared" si="9"/>
        <v>0</v>
      </c>
      <c r="K68" s="8">
        <f t="shared" si="10"/>
        <v>0</v>
      </c>
    </row>
    <row r="69" spans="10:11" x14ac:dyDescent="0.2">
      <c r="J69" s="8">
        <f t="shared" si="9"/>
        <v>0</v>
      </c>
      <c r="K69" s="8">
        <f t="shared" si="10"/>
        <v>0</v>
      </c>
    </row>
    <row r="70" spans="10:11" x14ac:dyDescent="0.2">
      <c r="J70" s="8">
        <f t="shared" si="9"/>
        <v>0</v>
      </c>
      <c r="K70" s="8">
        <f t="shared" si="10"/>
        <v>0</v>
      </c>
    </row>
    <row r="71" spans="10:11" x14ac:dyDescent="0.2">
      <c r="J71" s="8">
        <f t="shared" si="9"/>
        <v>0</v>
      </c>
      <c r="K71" s="8">
        <f t="shared" si="10"/>
        <v>0</v>
      </c>
    </row>
    <row r="72" spans="10:11" x14ac:dyDescent="0.2">
      <c r="J72" s="8">
        <f t="shared" si="9"/>
        <v>0</v>
      </c>
      <c r="K72" s="8">
        <f t="shared" si="10"/>
        <v>0</v>
      </c>
    </row>
    <row r="73" spans="10:11" x14ac:dyDescent="0.2">
      <c r="J73" s="8">
        <f t="shared" si="9"/>
        <v>0</v>
      </c>
      <c r="K73" s="8">
        <f t="shared" si="10"/>
        <v>0</v>
      </c>
    </row>
    <row r="74" spans="10:11" x14ac:dyDescent="0.2">
      <c r="J74" s="8">
        <f t="shared" si="9"/>
        <v>0</v>
      </c>
      <c r="K74" s="8">
        <f t="shared" si="10"/>
        <v>0</v>
      </c>
    </row>
    <row r="75" spans="10:11" x14ac:dyDescent="0.2">
      <c r="J75" s="8">
        <f t="shared" si="9"/>
        <v>0</v>
      </c>
      <c r="K75" s="8">
        <f t="shared" si="10"/>
        <v>0</v>
      </c>
    </row>
    <row r="76" spans="10:11" x14ac:dyDescent="0.2">
      <c r="J76" s="8">
        <f t="shared" si="9"/>
        <v>0</v>
      </c>
      <c r="K76" s="8">
        <f t="shared" si="10"/>
        <v>0</v>
      </c>
    </row>
    <row r="77" spans="10:11" x14ac:dyDescent="0.2">
      <c r="J77" s="8">
        <f t="shared" si="9"/>
        <v>0</v>
      </c>
      <c r="K77" s="8">
        <f t="shared" si="10"/>
        <v>0</v>
      </c>
    </row>
    <row r="78" spans="10:11" x14ac:dyDescent="0.2">
      <c r="J78" s="8">
        <f t="shared" si="9"/>
        <v>0</v>
      </c>
      <c r="K78" s="8">
        <f t="shared" si="10"/>
        <v>0</v>
      </c>
    </row>
    <row r="79" spans="10:11" x14ac:dyDescent="0.2">
      <c r="J79" s="8">
        <f t="shared" si="9"/>
        <v>0</v>
      </c>
      <c r="K79" s="8">
        <f t="shared" si="10"/>
        <v>0</v>
      </c>
    </row>
    <row r="80" spans="10:11" x14ac:dyDescent="0.2">
      <c r="J80" s="8">
        <f t="shared" si="9"/>
        <v>0</v>
      </c>
      <c r="K80" s="8">
        <f t="shared" si="10"/>
        <v>0</v>
      </c>
    </row>
    <row r="81" spans="10:11" x14ac:dyDescent="0.2">
      <c r="J81" s="8">
        <f t="shared" si="9"/>
        <v>0</v>
      </c>
      <c r="K81" s="8">
        <f t="shared" si="10"/>
        <v>0</v>
      </c>
    </row>
    <row r="82" spans="10:11" x14ac:dyDescent="0.2">
      <c r="J82" s="8">
        <f t="shared" si="9"/>
        <v>0</v>
      </c>
      <c r="K82" s="8">
        <f t="shared" si="10"/>
        <v>0</v>
      </c>
    </row>
    <row r="83" spans="10:11" x14ac:dyDescent="0.2">
      <c r="J83" s="8">
        <f t="shared" si="9"/>
        <v>0</v>
      </c>
      <c r="K83" s="8">
        <f t="shared" si="10"/>
        <v>0</v>
      </c>
    </row>
    <row r="84" spans="10:11" x14ac:dyDescent="0.2">
      <c r="J84" s="8">
        <f t="shared" si="9"/>
        <v>0</v>
      </c>
      <c r="K84" s="8">
        <f t="shared" si="10"/>
        <v>0</v>
      </c>
    </row>
    <row r="85" spans="10:11" x14ac:dyDescent="0.2">
      <c r="J85" s="8">
        <f t="shared" si="9"/>
        <v>0</v>
      </c>
      <c r="K85" s="8">
        <f t="shared" si="10"/>
        <v>0</v>
      </c>
    </row>
    <row r="86" spans="10:11" x14ac:dyDescent="0.2">
      <c r="J86" s="8">
        <f t="shared" si="9"/>
        <v>0</v>
      </c>
      <c r="K86" s="8">
        <f t="shared" si="10"/>
        <v>0</v>
      </c>
    </row>
    <row r="87" spans="10:11" x14ac:dyDescent="0.2">
      <c r="J87" s="8">
        <f t="shared" si="9"/>
        <v>0</v>
      </c>
      <c r="K87" s="8">
        <f t="shared" si="10"/>
        <v>0</v>
      </c>
    </row>
    <row r="88" spans="10:11" x14ac:dyDescent="0.2">
      <c r="J88" s="8">
        <f t="shared" si="9"/>
        <v>0</v>
      </c>
      <c r="K88" s="8">
        <f t="shared" si="10"/>
        <v>0</v>
      </c>
    </row>
    <row r="89" spans="10:11" x14ac:dyDescent="0.2">
      <c r="J89" s="8">
        <f t="shared" si="9"/>
        <v>0</v>
      </c>
      <c r="K89" s="8">
        <f t="shared" si="10"/>
        <v>0</v>
      </c>
    </row>
    <row r="90" spans="10:11" x14ac:dyDescent="0.2">
      <c r="J90" s="8">
        <f t="shared" si="9"/>
        <v>0</v>
      </c>
      <c r="K90" s="8">
        <f t="shared" si="10"/>
        <v>0</v>
      </c>
    </row>
    <row r="91" spans="10:11" x14ac:dyDescent="0.2">
      <c r="J91" s="8">
        <f t="shared" si="9"/>
        <v>0</v>
      </c>
      <c r="K91" s="8">
        <f t="shared" si="10"/>
        <v>0</v>
      </c>
    </row>
    <row r="92" spans="10:11" x14ac:dyDescent="0.2">
      <c r="J92" s="8">
        <f t="shared" si="9"/>
        <v>0</v>
      </c>
      <c r="K92" s="8">
        <f t="shared" si="10"/>
        <v>0</v>
      </c>
    </row>
    <row r="93" spans="10:11" x14ac:dyDescent="0.2">
      <c r="J93" s="8">
        <f t="shared" si="9"/>
        <v>0</v>
      </c>
      <c r="K93" s="8">
        <f t="shared" si="10"/>
        <v>0</v>
      </c>
    </row>
    <row r="94" spans="10:11" x14ac:dyDescent="0.2">
      <c r="J94" s="8">
        <f t="shared" si="9"/>
        <v>0</v>
      </c>
      <c r="K94" s="8">
        <f t="shared" si="10"/>
        <v>0</v>
      </c>
    </row>
    <row r="95" spans="10:11" x14ac:dyDescent="0.2">
      <c r="J95" s="8">
        <f t="shared" si="9"/>
        <v>0</v>
      </c>
      <c r="K95" s="8">
        <f t="shared" si="10"/>
        <v>0</v>
      </c>
    </row>
    <row r="96" spans="10:11" x14ac:dyDescent="0.2">
      <c r="J96" s="8">
        <f t="shared" si="9"/>
        <v>0</v>
      </c>
      <c r="K96" s="8">
        <f t="shared" si="10"/>
        <v>0</v>
      </c>
    </row>
    <row r="97" spans="10:11" x14ac:dyDescent="0.2">
      <c r="J97" s="8">
        <f t="shared" si="9"/>
        <v>0</v>
      </c>
      <c r="K97" s="8">
        <f t="shared" si="10"/>
        <v>0</v>
      </c>
    </row>
    <row r="98" spans="10:11" x14ac:dyDescent="0.2">
      <c r="J98" s="8">
        <f t="shared" si="9"/>
        <v>0</v>
      </c>
      <c r="K98" s="8">
        <f t="shared" si="10"/>
        <v>0</v>
      </c>
    </row>
    <row r="99" spans="10:11" x14ac:dyDescent="0.2">
      <c r="J99" s="8">
        <f t="shared" si="9"/>
        <v>0</v>
      </c>
      <c r="K99" s="8">
        <f t="shared" si="10"/>
        <v>0</v>
      </c>
    </row>
    <row r="100" spans="10:11" x14ac:dyDescent="0.2">
      <c r="J100" s="8">
        <f t="shared" si="9"/>
        <v>0</v>
      </c>
      <c r="K100" s="8">
        <f t="shared" si="10"/>
        <v>0</v>
      </c>
    </row>
    <row r="101" spans="10:11" x14ac:dyDescent="0.2">
      <c r="J101" s="8">
        <f t="shared" si="9"/>
        <v>0</v>
      </c>
      <c r="K101" s="8">
        <f t="shared" si="10"/>
        <v>0</v>
      </c>
    </row>
    <row r="102" spans="10:11" x14ac:dyDescent="0.2">
      <c r="J102" s="8">
        <f t="shared" si="9"/>
        <v>0</v>
      </c>
      <c r="K102" s="8">
        <f t="shared" si="10"/>
        <v>0</v>
      </c>
    </row>
    <row r="103" spans="10:11" x14ac:dyDescent="0.2">
      <c r="J103" s="8">
        <f t="shared" si="9"/>
        <v>0</v>
      </c>
      <c r="K103" s="8">
        <f t="shared" si="10"/>
        <v>0</v>
      </c>
    </row>
  </sheetData>
  <pageMargins left="0.7" right="0.7" top="0.75" bottom="0.75" header="0.3" footer="0.3"/>
  <drawing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Normal"/>
  <dimension ref="A1:O36"/>
  <sheetViews>
    <sheetView workbookViewId="0">
      <selection activeCell="A3" sqref="A3"/>
    </sheetView>
  </sheetViews>
  <sheetFormatPr baseColWidth="10" defaultColWidth="8.83203125" defaultRowHeight="15" x14ac:dyDescent="0.2"/>
  <cols>
    <col min="1" max="1" width="7.83203125" customWidth="1"/>
    <col min="2" max="3" width="0.1640625" customWidth="1"/>
    <col min="4" max="4" width="3.5" customWidth="1"/>
    <col min="5" max="5" width="6" customWidth="1"/>
    <col min="6" max="6" width="8.1640625" customWidth="1"/>
  </cols>
  <sheetData>
    <row r="1" spans="1:15" ht="19" x14ac:dyDescent="0.25">
      <c r="A1" s="18" t="s">
        <v>53</v>
      </c>
      <c r="H1" s="104" t="s">
        <v>54</v>
      </c>
      <c r="I1" s="104"/>
      <c r="J1" s="104"/>
      <c r="K1" s="104"/>
      <c r="L1" s="104"/>
      <c r="M1" s="104"/>
      <c r="N1" s="104"/>
      <c r="O1" s="104"/>
    </row>
    <row r="2" spans="1:15" ht="30.75" customHeight="1" x14ac:dyDescent="0.2">
      <c r="A2" s="22" t="s">
        <v>5</v>
      </c>
      <c r="C2" t="s">
        <v>54</v>
      </c>
    </row>
    <row r="3" spans="1:15" x14ac:dyDescent="0.2">
      <c r="A3" s="3"/>
      <c r="E3" s="22" t="s">
        <v>79</v>
      </c>
    </row>
    <row r="4" spans="1:15" x14ac:dyDescent="0.2">
      <c r="A4" s="3"/>
      <c r="E4" s="37" t="s">
        <v>80</v>
      </c>
      <c r="F4" t="e">
        <f>-INTERCEPT(B2:B3,A2:A3)*F5</f>
        <v>#DIV/0!</v>
      </c>
      <c r="G4" s="19"/>
    </row>
    <row r="5" spans="1:15" x14ac:dyDescent="0.2">
      <c r="A5" s="3"/>
      <c r="E5" s="37" t="s">
        <v>68</v>
      </c>
      <c r="F5" t="e">
        <f>1/SLOPE(B2:B3,A2:A3)</f>
        <v>#DIV/0!</v>
      </c>
      <c r="G5" s="19"/>
    </row>
    <row r="6" spans="1:15" x14ac:dyDescent="0.2">
      <c r="A6" s="3"/>
    </row>
    <row r="7" spans="1:15" ht="14" customHeight="1" x14ac:dyDescent="0.2">
      <c r="A7" s="3"/>
      <c r="E7" s="22" t="s">
        <v>74</v>
      </c>
    </row>
    <row r="8" spans="1:15" x14ac:dyDescent="0.2">
      <c r="A8" s="3"/>
      <c r="E8" s="37" t="s">
        <v>67</v>
      </c>
      <c r="F8" t="e">
        <f>-INTERCEPT(C2:C3,A2:A3)*F9</f>
        <v>#DIV/0!</v>
      </c>
    </row>
    <row r="9" spans="1:15" x14ac:dyDescent="0.2">
      <c r="A9" s="3"/>
      <c r="E9" s="37" t="s">
        <v>68</v>
      </c>
      <c r="F9" t="e">
        <f>1/SLOPE(C2:C3,A2:A3)</f>
        <v>#DIV/0!</v>
      </c>
    </row>
    <row r="10" spans="1:15" x14ac:dyDescent="0.2">
      <c r="A10" s="3"/>
    </row>
    <row r="11" spans="1:15" x14ac:dyDescent="0.2">
      <c r="A11" s="3"/>
      <c r="E11" s="22" t="s">
        <v>75</v>
      </c>
    </row>
    <row r="12" spans="1:15" x14ac:dyDescent="0.2">
      <c r="A12" s="3"/>
      <c r="E12" s="41" t="s">
        <v>70</v>
      </c>
      <c r="F12" t="e">
        <f>AVERAGE(A3:A10000)</f>
        <v>#DIV/0!</v>
      </c>
    </row>
    <row r="13" spans="1:15" x14ac:dyDescent="0.2">
      <c r="A13" s="3"/>
      <c r="E13" s="41" t="s">
        <v>69</v>
      </c>
      <c r="F13" t="e">
        <f>STDEVA(A3:A10000)</f>
        <v>#DIV/0!</v>
      </c>
    </row>
    <row r="14" spans="1:15" x14ac:dyDescent="0.2">
      <c r="A14" s="3"/>
      <c r="E14" s="41" t="s">
        <v>71</v>
      </c>
      <c r="F14">
        <f>COUNT(A3:A10000)</f>
        <v>0</v>
      </c>
    </row>
    <row r="15" spans="1:15" x14ac:dyDescent="0.2">
      <c r="A15" s="3"/>
    </row>
    <row r="16" spans="1:15" x14ac:dyDescent="0.2">
      <c r="A16" s="3"/>
    </row>
    <row r="17" spans="1:1" x14ac:dyDescent="0.2">
      <c r="A17" s="3"/>
    </row>
    <row r="18" spans="1:1" x14ac:dyDescent="0.2">
      <c r="A18" s="3"/>
    </row>
    <row r="19" spans="1:1" x14ac:dyDescent="0.2">
      <c r="A19" s="3"/>
    </row>
    <row r="20" spans="1:1" x14ac:dyDescent="0.2">
      <c r="A20" s="3"/>
    </row>
    <row r="21" spans="1:1" x14ac:dyDescent="0.2">
      <c r="A21" s="3"/>
    </row>
    <row r="22" spans="1:1" x14ac:dyDescent="0.2">
      <c r="A22" s="3"/>
    </row>
    <row r="23" spans="1:1" x14ac:dyDescent="0.2">
      <c r="A23" s="3"/>
    </row>
    <row r="24" spans="1:1" x14ac:dyDescent="0.2">
      <c r="A24" s="3"/>
    </row>
    <row r="25" spans="1:1" x14ac:dyDescent="0.2">
      <c r="A25" s="3"/>
    </row>
    <row r="26" spans="1:1" x14ac:dyDescent="0.2">
      <c r="A26" s="3"/>
    </row>
    <row r="27" spans="1:1" x14ac:dyDescent="0.2">
      <c r="A27" s="3"/>
    </row>
    <row r="28" spans="1:1" x14ac:dyDescent="0.2">
      <c r="A28" s="3"/>
    </row>
    <row r="29" spans="1:1" x14ac:dyDescent="0.2">
      <c r="A29" s="3"/>
    </row>
    <row r="30" spans="1:1" x14ac:dyDescent="0.2">
      <c r="A30" s="3"/>
    </row>
    <row r="31" spans="1:1" x14ac:dyDescent="0.2">
      <c r="A31" s="3"/>
    </row>
    <row r="32" spans="1:1" x14ac:dyDescent="0.2">
      <c r="A32" s="3"/>
    </row>
    <row r="33" spans="1:1" x14ac:dyDescent="0.2">
      <c r="A33" s="3"/>
    </row>
    <row r="34" spans="1:1" x14ac:dyDescent="0.2">
      <c r="A34" s="3"/>
    </row>
    <row r="35" spans="1:1" x14ac:dyDescent="0.2">
      <c r="A35" s="3"/>
    </row>
    <row r="36" spans="1:1" x14ac:dyDescent="0.2">
      <c r="A36" s="15"/>
    </row>
  </sheetData>
  <mergeCells count="1">
    <mergeCell ref="H1:O1"/>
  </mergeCells>
  <pageMargins left="0.7" right="0.7" top="0.75" bottom="0.75" header="0.3" footer="0.3"/>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ArkSettings"/>
  <dimension ref="A1:B7"/>
  <sheetViews>
    <sheetView zoomScale="115" zoomScaleNormal="115" workbookViewId="0">
      <selection activeCell="A6" sqref="A6"/>
    </sheetView>
  </sheetViews>
  <sheetFormatPr baseColWidth="10" defaultColWidth="8.83203125" defaultRowHeight="15" x14ac:dyDescent="0.2"/>
  <cols>
    <col min="1" max="1" width="4.5" customWidth="1"/>
  </cols>
  <sheetData>
    <row r="1" spans="1:2" ht="19" x14ac:dyDescent="0.25">
      <c r="A1" s="18" t="s">
        <v>55</v>
      </c>
    </row>
    <row r="3" spans="1:2" x14ac:dyDescent="0.2">
      <c r="A3" t="s">
        <v>56</v>
      </c>
    </row>
    <row r="4" spans="1:2" x14ac:dyDescent="0.2">
      <c r="A4" t="s">
        <v>57</v>
      </c>
    </row>
    <row r="6" spans="1:2" x14ac:dyDescent="0.2">
      <c r="A6" s="20" t="s">
        <v>2</v>
      </c>
      <c r="B6" t="s">
        <v>58</v>
      </c>
    </row>
    <row r="7" spans="1:2" x14ac:dyDescent="0.2">
      <c r="A7" s="20"/>
      <c r="B7" t="s">
        <v>59</v>
      </c>
    </row>
  </sheetData>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ArkHelp"/>
  <dimension ref="A1:A10"/>
  <sheetViews>
    <sheetView showGridLines="0" workbookViewId="0">
      <selection activeCell="A6" sqref="A6"/>
    </sheetView>
  </sheetViews>
  <sheetFormatPr baseColWidth="10" defaultColWidth="8.83203125" defaultRowHeight="15" x14ac:dyDescent="0.2"/>
  <cols>
    <col min="1" max="1" width="114.1640625" customWidth="1"/>
  </cols>
  <sheetData>
    <row r="1" spans="1:1" x14ac:dyDescent="0.2">
      <c r="A1" s="22" t="s">
        <v>60</v>
      </c>
    </row>
    <row r="2" spans="1:1" ht="383.5" customHeight="1" x14ac:dyDescent="0.2">
      <c r="A2" s="69" t="s">
        <v>61</v>
      </c>
    </row>
    <row r="3" spans="1:1" x14ac:dyDescent="0.2">
      <c r="A3" t="s">
        <v>73</v>
      </c>
    </row>
    <row r="4" spans="1:1" x14ac:dyDescent="0.2">
      <c r="A4" s="80" t="s">
        <v>72</v>
      </c>
    </row>
    <row r="7" spans="1:1" x14ac:dyDescent="0.2">
      <c r="A7" s="68"/>
    </row>
    <row r="10" spans="1:1" x14ac:dyDescent="0.2">
      <c r="A10" s="68"/>
    </row>
  </sheetData>
  <hyperlinks>
    <hyperlink ref="A4" r:id="rId1" xr:uid="{D4991408-37B9-411E-812A-2C2B07196883}"/>
  </hyperlinks>
  <pageMargins left="0.7" right="0.7" top="0.75" bottom="0.75" header="0.3" footer="0.3"/>
  <pageSetup paperSize="9" orientation="portrait" horizontalDpi="0" verticalDpi="0"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ArkGemte">
    <tabColor theme="0"/>
  </sheetPr>
  <dimension ref="A1:BH20"/>
  <sheetViews>
    <sheetView workbookViewId="0">
      <selection activeCell="A11" sqref="A11"/>
    </sheetView>
  </sheetViews>
  <sheetFormatPr baseColWidth="10" defaultColWidth="8.83203125" defaultRowHeight="15" x14ac:dyDescent="0.2"/>
  <sheetData>
    <row r="1" spans="1:60" x14ac:dyDescent="0.2">
      <c r="A1" t="s">
        <v>9</v>
      </c>
      <c r="F1">
        <f>COUNT(A:A)-COUNT(A1:A8)</f>
        <v>0</v>
      </c>
      <c r="G1" t="s">
        <v>13</v>
      </c>
      <c r="L1">
        <f>COUNT(G:G)-COUNT(G1:G8)</f>
        <v>0</v>
      </c>
      <c r="M1" t="s">
        <v>14</v>
      </c>
      <c r="R1">
        <f>COUNT(M:M)-COUNT(M1:M8)</f>
        <v>0</v>
      </c>
      <c r="S1" t="s">
        <v>15</v>
      </c>
      <c r="X1">
        <f>COUNT(S:S)-COUNT(S1:S8)</f>
        <v>0</v>
      </c>
      <c r="Y1" t="s">
        <v>16</v>
      </c>
      <c r="AD1">
        <f>COUNT(Y:Y)-COUNT(Y1:Y8)</f>
        <v>0</v>
      </c>
      <c r="AE1" t="s">
        <v>17</v>
      </c>
      <c r="AJ1">
        <f>COUNT(AE:AE)-COUNT(AE1:AE8)</f>
        <v>0</v>
      </c>
      <c r="AK1" t="s">
        <v>18</v>
      </c>
      <c r="AP1">
        <f>COUNT(AK:AK)-COUNT(AK1:AK8)</f>
        <v>0</v>
      </c>
      <c r="AQ1" t="s">
        <v>19</v>
      </c>
      <c r="AV1">
        <f>COUNT(AQ:AQ)-COUNT(AQ1:AQ8)</f>
        <v>0</v>
      </c>
      <c r="AW1" t="s">
        <v>20</v>
      </c>
      <c r="BB1">
        <f>COUNT(AW:AW)-COUNT(AW1:AW8)</f>
        <v>0</v>
      </c>
      <c r="BC1" t="s">
        <v>21</v>
      </c>
      <c r="BH1">
        <f>COUNT(BC:BC)-COUNT(BC1:BC8)</f>
        <v>0</v>
      </c>
    </row>
    <row r="2" spans="1:60" x14ac:dyDescent="0.2">
      <c r="F2">
        <f>COUNT(B:B)-COUNT(B1:B8)</f>
        <v>0</v>
      </c>
      <c r="L2">
        <f>COUNT(H:H)-COUNT(H1:H8)</f>
        <v>0</v>
      </c>
      <c r="R2">
        <f>COUNT(N:N)-COUNT(N1:N8)</f>
        <v>0</v>
      </c>
      <c r="X2">
        <f>COUNT(T:T)-COUNT(T1:T8)</f>
        <v>0</v>
      </c>
      <c r="AD2">
        <f>COUNT(Z:Z)-COUNT(Z1:Z8)</f>
        <v>0</v>
      </c>
      <c r="AJ2">
        <f>COUNT(AF:AF)-COUNT(AF1:AF8)</f>
        <v>0</v>
      </c>
      <c r="AP2">
        <f>COUNT(AL:AL)-COUNT(AL1:AL8)</f>
        <v>0</v>
      </c>
      <c r="AV2">
        <f>COUNT(AR:AR)-COUNT(AR1:AR8)</f>
        <v>0</v>
      </c>
      <c r="BB2">
        <f>COUNT(AX:AX)-COUNT(AX1:AX8)</f>
        <v>0</v>
      </c>
      <c r="BH2">
        <f>COUNT(BD:BD)-COUNT(BD1:BD8)</f>
        <v>0</v>
      </c>
    </row>
    <row r="3" spans="1:60" x14ac:dyDescent="0.2">
      <c r="F3">
        <f>COUNT(D:D)-COUNT(D1:D8)</f>
        <v>0</v>
      </c>
      <c r="L3">
        <f>COUNT(J:J)-COUNT(J1:J8)</f>
        <v>0</v>
      </c>
      <c r="R3">
        <f>COUNT(P:P)-COUNT(P1:P8)</f>
        <v>0</v>
      </c>
      <c r="X3">
        <f>COUNT(V:V)-COUNT(V1:V8)</f>
        <v>0</v>
      </c>
      <c r="AD3">
        <f>COUNT(AB:AB)-COUNT(AB1:AB8)</f>
        <v>0</v>
      </c>
      <c r="AJ3">
        <f>COUNT(AH:AH)-COUNT(AH1:AH8)</f>
        <v>0</v>
      </c>
      <c r="AP3">
        <f>COUNT(AN:AN)-COUNT(AN1:AN8)</f>
        <v>0</v>
      </c>
      <c r="AV3">
        <f>COUNT(AT:AT)-COUNT(AT1:AT8)</f>
        <v>0</v>
      </c>
      <c r="BB3">
        <f>COUNT(AZ:AZ)-COUNT(AZ1:AZ8)</f>
        <v>0</v>
      </c>
      <c r="BH3">
        <f>COUNT(BF:BF)-COUNT(BF1:BF8)</f>
        <v>0</v>
      </c>
    </row>
    <row r="4" spans="1:60" x14ac:dyDescent="0.2">
      <c r="F4">
        <f>MAX(F1:F3)</f>
        <v>0</v>
      </c>
      <c r="L4">
        <f>MAX(L1:L3)</f>
        <v>0</v>
      </c>
      <c r="R4">
        <f>MAX(R1:R3)</f>
        <v>0</v>
      </c>
      <c r="X4">
        <f>MAX(X1:X3)</f>
        <v>0</v>
      </c>
      <c r="AD4">
        <f>MAX(AD1:AD3)</f>
        <v>0</v>
      </c>
      <c r="AJ4">
        <f>MAX(AJ1:AJ3)</f>
        <v>0</v>
      </c>
      <c r="AP4">
        <f>MAX(AP1:AP3)</f>
        <v>0</v>
      </c>
      <c r="AV4">
        <f>MAX(AV1:AV3)</f>
        <v>0</v>
      </c>
      <c r="BB4">
        <f>MAX(BB1:BB3)</f>
        <v>0</v>
      </c>
      <c r="BH4">
        <f>MAX(BH1:BH3)</f>
        <v>0</v>
      </c>
    </row>
    <row r="10" spans="1:60" x14ac:dyDescent="0.2">
      <c r="A10" t="s">
        <v>10</v>
      </c>
      <c r="B10" t="s">
        <v>11</v>
      </c>
      <c r="D10" t="s">
        <v>12</v>
      </c>
      <c r="G10" t="s">
        <v>10</v>
      </c>
      <c r="H10" t="s">
        <v>11</v>
      </c>
      <c r="J10" t="s">
        <v>12</v>
      </c>
    </row>
    <row r="11" spans="1:60" x14ac:dyDescent="0.2">
      <c r="A11" s="3"/>
      <c r="B11" s="3"/>
      <c r="C11" s="3"/>
      <c r="D11" s="3"/>
      <c r="E11" s="3"/>
      <c r="F11" s="3"/>
      <c r="G11" s="3"/>
      <c r="H11" s="3"/>
      <c r="I11" s="3"/>
      <c r="J11" s="3"/>
      <c r="K11" s="3"/>
      <c r="L11" s="3"/>
    </row>
    <row r="12" spans="1:60" x14ac:dyDescent="0.2">
      <c r="A12" s="3"/>
      <c r="B12" s="3"/>
      <c r="C12" s="3"/>
      <c r="D12" s="3"/>
      <c r="E12" s="3"/>
      <c r="F12" s="3"/>
      <c r="G12" s="3"/>
      <c r="H12" s="3"/>
      <c r="I12" s="3"/>
      <c r="J12" s="3"/>
      <c r="K12" s="3"/>
      <c r="L12" s="3"/>
    </row>
    <row r="13" spans="1:60" x14ac:dyDescent="0.2">
      <c r="A13" s="3"/>
      <c r="B13" s="3"/>
      <c r="C13" s="3"/>
      <c r="D13" s="3"/>
      <c r="E13" s="3"/>
      <c r="F13" s="3"/>
      <c r="G13" s="3"/>
      <c r="H13" s="3"/>
      <c r="I13" s="3"/>
      <c r="J13" s="3"/>
      <c r="K13" s="3"/>
      <c r="L13" s="3"/>
    </row>
    <row r="14" spans="1:60" x14ac:dyDescent="0.2">
      <c r="A14" s="3"/>
      <c r="B14" s="3"/>
      <c r="C14" s="3"/>
      <c r="D14" s="3"/>
      <c r="E14" s="3"/>
      <c r="F14" s="3"/>
      <c r="G14" s="3"/>
      <c r="H14" s="3"/>
      <c r="I14" s="3"/>
      <c r="J14" s="3"/>
      <c r="K14" s="3"/>
      <c r="L14" s="3"/>
    </row>
    <row r="15" spans="1:60" x14ac:dyDescent="0.2">
      <c r="A15" s="3"/>
      <c r="B15" s="3"/>
      <c r="C15" s="3"/>
      <c r="D15" s="3"/>
      <c r="E15" s="3"/>
      <c r="F15" s="3"/>
      <c r="G15" s="3"/>
      <c r="H15" s="3"/>
      <c r="I15" s="3"/>
      <c r="J15" s="3"/>
      <c r="K15" s="3"/>
      <c r="L15" s="3"/>
    </row>
    <row r="16" spans="1:60" x14ac:dyDescent="0.2">
      <c r="A16" s="3"/>
      <c r="B16" s="3"/>
      <c r="C16" s="3"/>
      <c r="D16" s="3"/>
      <c r="E16" s="3"/>
      <c r="F16" s="3"/>
      <c r="G16" s="3"/>
      <c r="H16" s="3"/>
      <c r="I16" s="3"/>
      <c r="J16" s="3"/>
      <c r="K16" s="3"/>
      <c r="L16" s="3"/>
    </row>
    <row r="17" spans="1:12" x14ac:dyDescent="0.2">
      <c r="A17" s="3"/>
      <c r="B17" s="3"/>
      <c r="C17" s="3"/>
      <c r="D17" s="3"/>
      <c r="E17" s="3"/>
      <c r="F17" s="3"/>
      <c r="G17" s="3"/>
      <c r="H17" s="3"/>
      <c r="I17" s="3"/>
      <c r="J17" s="3"/>
      <c r="K17" s="3"/>
      <c r="L17" s="3"/>
    </row>
    <row r="18" spans="1:12" x14ac:dyDescent="0.2">
      <c r="A18" s="3"/>
      <c r="B18" s="3"/>
      <c r="C18" s="3"/>
      <c r="D18" s="3"/>
      <c r="E18" s="3"/>
      <c r="F18" s="3"/>
      <c r="G18" s="3"/>
      <c r="H18" s="3"/>
      <c r="I18" s="3"/>
      <c r="J18" s="3"/>
      <c r="K18" s="3"/>
      <c r="L18" s="3"/>
    </row>
    <row r="19" spans="1:12" x14ac:dyDescent="0.2">
      <c r="A19" s="3"/>
      <c r="B19" s="3"/>
      <c r="C19" s="3"/>
      <c r="D19" s="3"/>
      <c r="E19" s="3"/>
      <c r="F19" s="3"/>
      <c r="G19" s="3"/>
      <c r="H19" s="3"/>
      <c r="I19" s="3"/>
      <c r="J19" s="3"/>
      <c r="K19" s="3"/>
      <c r="L19" s="3"/>
    </row>
    <row r="20" spans="1:12" x14ac:dyDescent="0.2">
      <c r="A20" s="3"/>
      <c r="B20" s="3"/>
      <c r="C20" s="3"/>
      <c r="D20" s="3"/>
      <c r="E20" s="3"/>
      <c r="F20" s="3"/>
      <c r="G20" s="3"/>
      <c r="H20" s="3"/>
      <c r="I20" s="3"/>
      <c r="J20" s="3"/>
      <c r="K20" s="3"/>
      <c r="L20" s="3"/>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ArkMellem">
    <tabColor theme="0"/>
  </sheetPr>
  <dimension ref="A1:H1001"/>
  <sheetViews>
    <sheetView workbookViewId="0">
      <selection activeCell="H1" sqref="H1"/>
    </sheetView>
  </sheetViews>
  <sheetFormatPr baseColWidth="10" defaultColWidth="8.83203125" defaultRowHeight="15" x14ac:dyDescent="0.2"/>
  <cols>
    <col min="1" max="3" width="5.1640625" customWidth="1"/>
    <col min="4" max="4" width="9" customWidth="1"/>
    <col min="5" max="7" width="5.1640625" customWidth="1"/>
  </cols>
  <sheetData>
    <row r="1" spans="1:8" x14ac:dyDescent="0.2">
      <c r="A1">
        <v>0</v>
      </c>
      <c r="B1" t="e">
        <f>IF(F$1&gt;=3,_xlfn.CHISQ.DIST(A2,F$1,FALSE),_xlfn.CHISQ.DIST(A2/2,F$1,FALSE))</f>
        <v>#NUM!</v>
      </c>
      <c r="C1" t="e">
        <f>IF(A1&gt;=GOF!$F$11,B1,0)</f>
        <v>#NUM!</v>
      </c>
      <c r="D1" s="1" t="e">
        <f>CHIDIST(A1,F$1)</f>
        <v>#NUM!</v>
      </c>
      <c r="E1" s="23"/>
      <c r="F1" s="23">
        <f>GOF!F10</f>
        <v>-1</v>
      </c>
      <c r="G1" s="23"/>
      <c r="H1" s="22"/>
    </row>
    <row r="2" spans="1:8" x14ac:dyDescent="0.2">
      <c r="A2">
        <f>GOF!F$12/1000+A1</f>
        <v>1.6E-2</v>
      </c>
      <c r="B2" t="e">
        <f>_xlfn.CHISQ.DIST(A2,F$1,FALSE)</f>
        <v>#NUM!</v>
      </c>
      <c r="C2" t="e">
        <f>IF(A2&gt;=GOF!$F$11,B2,0)</f>
        <v>#NUM!</v>
      </c>
      <c r="D2" s="1" t="e">
        <f t="shared" ref="D2:D65" si="0">CHIDIST(A2,F$1)</f>
        <v>#NUM!</v>
      </c>
      <c r="E2" s="23">
        <f>SUM(E3:E1000)</f>
        <v>0</v>
      </c>
      <c r="F2" s="23">
        <f>GOF!$F$11</f>
        <v>0</v>
      </c>
      <c r="G2" s="23">
        <v>0</v>
      </c>
    </row>
    <row r="3" spans="1:8" x14ac:dyDescent="0.2">
      <c r="A3">
        <f>GOF!F$12/1000+A2</f>
        <v>3.2000000000000001E-2</v>
      </c>
      <c r="B3" t="e">
        <f t="shared" ref="B3:B66" si="1">_xlfn.CHISQ.DIST(A3,F$1,FALSE)</f>
        <v>#NUM!</v>
      </c>
      <c r="C3" t="e">
        <f>IF(A3&gt;=GOF!$F$11,B3,0)</f>
        <v>#NUM!</v>
      </c>
      <c r="D3" s="1" t="e">
        <f t="shared" si="0"/>
        <v>#NUM!</v>
      </c>
      <c r="E3" s="23" t="str">
        <f>IF(GOF!D3&gt;0,(GOF!C3-GOF!D3)^2/GOF!D3,"")</f>
        <v/>
      </c>
      <c r="F3" s="23">
        <f>F2</f>
        <v>0</v>
      </c>
      <c r="G3" s="1" t="e">
        <f>GOF!$F$4</f>
        <v>#NUM!</v>
      </c>
    </row>
    <row r="4" spans="1:8" x14ac:dyDescent="0.2">
      <c r="A4">
        <f>GOF!F$12/1000+A3</f>
        <v>4.8000000000000001E-2</v>
      </c>
      <c r="B4" t="e">
        <f t="shared" si="1"/>
        <v>#NUM!</v>
      </c>
      <c r="C4" t="e">
        <f>IF(A4&gt;=GOF!$F$11,B4,0)</f>
        <v>#NUM!</v>
      </c>
      <c r="D4" s="1" t="e">
        <f t="shared" si="0"/>
        <v>#NUM!</v>
      </c>
      <c r="E4" s="23" t="str">
        <f>IF(GOF!D4&gt;0,(GOF!C4-GOF!D4)^2/GOF!D4,"")</f>
        <v/>
      </c>
      <c r="F4" s="23">
        <v>0</v>
      </c>
      <c r="G4" s="1" t="e">
        <f>G3</f>
        <v>#NUM!</v>
      </c>
    </row>
    <row r="5" spans="1:8" x14ac:dyDescent="0.2">
      <c r="A5">
        <f>GOF!F$12/1000+A4</f>
        <v>6.4000000000000001E-2</v>
      </c>
      <c r="B5" t="e">
        <f t="shared" si="1"/>
        <v>#NUM!</v>
      </c>
      <c r="C5" t="e">
        <f>IF(A5&gt;=GOF!$F$11,B5,0)</f>
        <v>#NUM!</v>
      </c>
      <c r="D5" s="1" t="e">
        <f t="shared" si="0"/>
        <v>#NUM!</v>
      </c>
      <c r="E5" s="23" t="str">
        <f>IF(GOF!D5&gt;0,(GOF!C5-GOF!D5)^2/GOF!D5,"")</f>
        <v/>
      </c>
      <c r="F5" s="23"/>
      <c r="G5" s="23"/>
    </row>
    <row r="6" spans="1:8" x14ac:dyDescent="0.2">
      <c r="A6">
        <f>GOF!F$12/1000+A5</f>
        <v>0.08</v>
      </c>
      <c r="B6" t="e">
        <f t="shared" si="1"/>
        <v>#NUM!</v>
      </c>
      <c r="C6" t="e">
        <f>IF(A6&gt;=GOF!$F$11,B6,0)</f>
        <v>#NUM!</v>
      </c>
      <c r="D6" s="1" t="e">
        <f t="shared" si="0"/>
        <v>#NUM!</v>
      </c>
      <c r="E6" s="23" t="str">
        <f>IF(GOF!D6&gt;0,(GOF!C6-GOF!D6)^2/GOF!D6,"")</f>
        <v/>
      </c>
      <c r="F6" s="23"/>
      <c r="G6" s="23"/>
    </row>
    <row r="7" spans="1:8" x14ac:dyDescent="0.2">
      <c r="A7">
        <f>GOF!F$12/1000+A6</f>
        <v>9.6000000000000002E-2</v>
      </c>
      <c r="B7" t="e">
        <f t="shared" si="1"/>
        <v>#NUM!</v>
      </c>
      <c r="C7" t="e">
        <f>IF(A7&gt;=GOF!$F$11,B7,0)</f>
        <v>#NUM!</v>
      </c>
      <c r="D7" s="1" t="e">
        <f t="shared" si="0"/>
        <v>#NUM!</v>
      </c>
      <c r="E7" s="23" t="str">
        <f>IF(GOF!D7&gt;0,(GOF!C7-GOF!D7)^2/GOF!D7,"")</f>
        <v/>
      </c>
      <c r="F7" s="23"/>
      <c r="G7" s="23"/>
    </row>
    <row r="8" spans="1:8" x14ac:dyDescent="0.2">
      <c r="A8">
        <f>GOF!F$12/1000+A7</f>
        <v>0.112</v>
      </c>
      <c r="B8" t="e">
        <f t="shared" si="1"/>
        <v>#NUM!</v>
      </c>
      <c r="C8" t="e">
        <f>IF(A8&gt;=GOF!$F$11,B8,0)</f>
        <v>#NUM!</v>
      </c>
      <c r="D8" s="1" t="e">
        <f t="shared" si="0"/>
        <v>#NUM!</v>
      </c>
      <c r="E8" s="23" t="str">
        <f>IF(GOF!D8&gt;0,(GOF!C8-GOF!D8)^2/GOF!D8,"")</f>
        <v/>
      </c>
      <c r="F8" s="23"/>
      <c r="G8" s="23"/>
    </row>
    <row r="9" spans="1:8" x14ac:dyDescent="0.2">
      <c r="A9">
        <f>GOF!F$12/1000+A8</f>
        <v>0.128</v>
      </c>
      <c r="B9" t="e">
        <f t="shared" si="1"/>
        <v>#NUM!</v>
      </c>
      <c r="C9" t="e">
        <f>IF(A9&gt;=GOF!$F$11,B9,0)</f>
        <v>#NUM!</v>
      </c>
      <c r="D9" s="1" t="e">
        <f t="shared" si="0"/>
        <v>#NUM!</v>
      </c>
      <c r="E9" s="23" t="str">
        <f>IF(GOF!D9&gt;0,(GOF!C9-GOF!D9)^2/GOF!D9,"")</f>
        <v/>
      </c>
      <c r="F9" s="23"/>
      <c r="G9" s="23"/>
    </row>
    <row r="10" spans="1:8" x14ac:dyDescent="0.2">
      <c r="A10">
        <f>GOF!F$12/1000+A9</f>
        <v>0.14400000000000002</v>
      </c>
      <c r="B10" t="e">
        <f t="shared" si="1"/>
        <v>#NUM!</v>
      </c>
      <c r="C10" t="e">
        <f>IF(A10&gt;=GOF!$F$11,B10,0)</f>
        <v>#NUM!</v>
      </c>
      <c r="D10" s="1" t="e">
        <f t="shared" si="0"/>
        <v>#NUM!</v>
      </c>
      <c r="E10" s="23" t="str">
        <f>IF(GOF!D10&gt;0,(GOF!C10-GOF!D10)^2/GOF!D10,"")</f>
        <v/>
      </c>
      <c r="F10" s="1"/>
      <c r="G10" s="1"/>
    </row>
    <row r="11" spans="1:8" x14ac:dyDescent="0.2">
      <c r="A11">
        <f>GOF!F$12/1000+A10</f>
        <v>0.16000000000000003</v>
      </c>
      <c r="B11" t="e">
        <f t="shared" si="1"/>
        <v>#NUM!</v>
      </c>
      <c r="C11" t="e">
        <f>IF(A11&gt;=GOF!$F$11,B11,0)</f>
        <v>#NUM!</v>
      </c>
      <c r="D11" s="1" t="e">
        <f t="shared" si="0"/>
        <v>#NUM!</v>
      </c>
      <c r="E11" s="23" t="str">
        <f>IF(GOF!D11&gt;0,(GOF!C11-GOF!D11)^2/GOF!D11,"")</f>
        <v/>
      </c>
      <c r="F11" s="1"/>
      <c r="G11" s="1"/>
    </row>
    <row r="12" spans="1:8" x14ac:dyDescent="0.2">
      <c r="A12">
        <f>GOF!F$12/1000+A11</f>
        <v>0.17600000000000005</v>
      </c>
      <c r="B12" t="e">
        <f t="shared" si="1"/>
        <v>#NUM!</v>
      </c>
      <c r="C12" t="e">
        <f>IF(A12&gt;=GOF!$F$11,B12,0)</f>
        <v>#NUM!</v>
      </c>
      <c r="D12" s="1" t="e">
        <f t="shared" si="0"/>
        <v>#NUM!</v>
      </c>
      <c r="E12" s="23" t="str">
        <f>IF(GOF!D12&gt;0,(GOF!C12-GOF!D12)^2/GOF!D12,"")</f>
        <v/>
      </c>
      <c r="F12" s="1"/>
      <c r="G12" s="1"/>
    </row>
    <row r="13" spans="1:8" x14ac:dyDescent="0.2">
      <c r="A13">
        <f>GOF!F$12/1000+A12</f>
        <v>0.19200000000000006</v>
      </c>
      <c r="B13" t="e">
        <f t="shared" si="1"/>
        <v>#NUM!</v>
      </c>
      <c r="C13" t="e">
        <f>IF(A13&gt;=GOF!$F$11,B13,0)</f>
        <v>#NUM!</v>
      </c>
      <c r="D13" s="1" t="e">
        <f t="shared" si="0"/>
        <v>#NUM!</v>
      </c>
      <c r="E13" s="23" t="str">
        <f>IF(GOF!D13&gt;0,(GOF!C13-GOF!D13)^2/GOF!D13,"")</f>
        <v/>
      </c>
      <c r="F13" s="1"/>
      <c r="G13" s="1"/>
    </row>
    <row r="14" spans="1:8" x14ac:dyDescent="0.2">
      <c r="A14">
        <f>GOF!F$12/1000+A13</f>
        <v>0.20800000000000007</v>
      </c>
      <c r="B14" t="e">
        <f t="shared" si="1"/>
        <v>#NUM!</v>
      </c>
      <c r="C14" t="e">
        <f>IF(A14&gt;=GOF!$F$11,B14,0)</f>
        <v>#NUM!</v>
      </c>
      <c r="D14" s="1" t="e">
        <f t="shared" si="0"/>
        <v>#NUM!</v>
      </c>
      <c r="E14" s="23" t="str">
        <f>IF(GOF!D14&gt;0,(GOF!C14-GOF!D14)^2/GOF!D14,"")</f>
        <v/>
      </c>
      <c r="F14" s="1"/>
      <c r="G14" s="1"/>
    </row>
    <row r="15" spans="1:8" x14ac:dyDescent="0.2">
      <c r="A15">
        <f>GOF!F$12/1000+A14</f>
        <v>0.22400000000000009</v>
      </c>
      <c r="B15" t="e">
        <f t="shared" si="1"/>
        <v>#NUM!</v>
      </c>
      <c r="C15" t="e">
        <f>IF(A15&gt;=GOF!$F$11,B15,0)</f>
        <v>#NUM!</v>
      </c>
      <c r="D15" s="1" t="e">
        <f t="shared" si="0"/>
        <v>#NUM!</v>
      </c>
      <c r="E15" s="23" t="str">
        <f>IF(GOF!D15&gt;0,(GOF!C15-GOF!D15)^2/GOF!D15,"")</f>
        <v/>
      </c>
      <c r="F15" s="1"/>
      <c r="G15" s="1"/>
    </row>
    <row r="16" spans="1:8" x14ac:dyDescent="0.2">
      <c r="A16">
        <f>GOF!F$12/1000+A15</f>
        <v>0.2400000000000001</v>
      </c>
      <c r="B16" t="e">
        <f t="shared" si="1"/>
        <v>#NUM!</v>
      </c>
      <c r="C16" t="e">
        <f>IF(A16&gt;=GOF!$F$11,B16,0)</f>
        <v>#NUM!</v>
      </c>
      <c r="D16" s="1" t="e">
        <f t="shared" si="0"/>
        <v>#NUM!</v>
      </c>
      <c r="E16" s="23" t="str">
        <f>IF(GOF!D16&gt;0,(GOF!C16-GOF!D16)^2/GOF!D16,"")</f>
        <v/>
      </c>
      <c r="F16" s="1"/>
      <c r="G16" s="1"/>
    </row>
    <row r="17" spans="1:7" x14ac:dyDescent="0.2">
      <c r="A17">
        <f>GOF!F$12/1000+A16</f>
        <v>0.25600000000000012</v>
      </c>
      <c r="B17" t="e">
        <f t="shared" si="1"/>
        <v>#NUM!</v>
      </c>
      <c r="C17" t="e">
        <f>IF(A17&gt;=GOF!$F$11,B17,0)</f>
        <v>#NUM!</v>
      </c>
      <c r="D17" s="1" t="e">
        <f t="shared" si="0"/>
        <v>#NUM!</v>
      </c>
      <c r="E17" s="23" t="str">
        <f>IF(GOF!D17&gt;0,(GOF!C17-GOF!D17)^2/GOF!D17,"")</f>
        <v/>
      </c>
      <c r="F17" s="1"/>
      <c r="G17" s="1"/>
    </row>
    <row r="18" spans="1:7" x14ac:dyDescent="0.2">
      <c r="A18">
        <f>GOF!F$12/1000+A17</f>
        <v>0.27200000000000013</v>
      </c>
      <c r="B18" t="e">
        <f t="shared" si="1"/>
        <v>#NUM!</v>
      </c>
      <c r="C18" t="e">
        <f>IF(A18&gt;=GOF!$F$11,B18,0)</f>
        <v>#NUM!</v>
      </c>
      <c r="D18" s="1" t="e">
        <f t="shared" si="0"/>
        <v>#NUM!</v>
      </c>
      <c r="E18" s="23" t="str">
        <f>IF(GOF!D18&gt;0,(GOF!C18-GOF!D18)^2/GOF!D18,"")</f>
        <v/>
      </c>
      <c r="F18" s="1"/>
      <c r="G18" s="1"/>
    </row>
    <row r="19" spans="1:7" x14ac:dyDescent="0.2">
      <c r="A19">
        <f>GOF!F$12/1000+A18</f>
        <v>0.28800000000000014</v>
      </c>
      <c r="B19" t="e">
        <f t="shared" si="1"/>
        <v>#NUM!</v>
      </c>
      <c r="C19" t="e">
        <f>IF(A19&gt;=GOF!$F$11,B19,0)</f>
        <v>#NUM!</v>
      </c>
      <c r="D19" s="1" t="e">
        <f t="shared" si="0"/>
        <v>#NUM!</v>
      </c>
      <c r="E19" s="23" t="str">
        <f>IF(GOF!D19&gt;0,(GOF!C19-GOF!D19)^2/GOF!D19,"")</f>
        <v/>
      </c>
      <c r="F19" s="1"/>
      <c r="G19" s="1"/>
    </row>
    <row r="20" spans="1:7" x14ac:dyDescent="0.2">
      <c r="A20">
        <f>GOF!F$12/1000+A19</f>
        <v>0.30400000000000016</v>
      </c>
      <c r="B20" t="e">
        <f t="shared" si="1"/>
        <v>#NUM!</v>
      </c>
      <c r="C20" t="e">
        <f>IF(A20&gt;=GOF!$F$11,B20,0)</f>
        <v>#NUM!</v>
      </c>
      <c r="D20" s="1" t="e">
        <f t="shared" si="0"/>
        <v>#NUM!</v>
      </c>
      <c r="E20" s="23" t="str">
        <f>IF(GOF!D20&gt;0,(GOF!C20-GOF!D20)^2/GOF!D20,"")</f>
        <v/>
      </c>
      <c r="F20" s="1"/>
      <c r="G20" s="1"/>
    </row>
    <row r="21" spans="1:7" x14ac:dyDescent="0.2">
      <c r="A21">
        <f>GOF!F$12/1000+A20</f>
        <v>0.32000000000000017</v>
      </c>
      <c r="B21" t="e">
        <f t="shared" si="1"/>
        <v>#NUM!</v>
      </c>
      <c r="C21" t="e">
        <f>IF(A21&gt;=GOF!$F$11,B21,0)</f>
        <v>#NUM!</v>
      </c>
      <c r="D21" s="1" t="e">
        <f t="shared" si="0"/>
        <v>#NUM!</v>
      </c>
      <c r="E21" s="23" t="str">
        <f>IF(GOF!D21&gt;0,(GOF!C21-GOF!D21)^2/GOF!D21,"")</f>
        <v/>
      </c>
      <c r="F21" s="1"/>
      <c r="G21" s="1"/>
    </row>
    <row r="22" spans="1:7" x14ac:dyDescent="0.2">
      <c r="A22">
        <f>GOF!F$12/1000+A21</f>
        <v>0.33600000000000019</v>
      </c>
      <c r="B22" t="e">
        <f t="shared" si="1"/>
        <v>#NUM!</v>
      </c>
      <c r="C22" t="e">
        <f>IF(A22&gt;=GOF!$F$11,B22,0)</f>
        <v>#NUM!</v>
      </c>
      <c r="D22" s="1" t="e">
        <f t="shared" si="0"/>
        <v>#NUM!</v>
      </c>
      <c r="E22" s="23" t="str">
        <f>IF(GOF!D22&gt;0,(GOF!C22-GOF!D22)^2/GOF!D22,"")</f>
        <v/>
      </c>
      <c r="F22" s="1"/>
      <c r="G22" s="1"/>
    </row>
    <row r="23" spans="1:7" x14ac:dyDescent="0.2">
      <c r="A23">
        <f>GOF!F$12/1000+A22</f>
        <v>0.3520000000000002</v>
      </c>
      <c r="B23" t="e">
        <f t="shared" si="1"/>
        <v>#NUM!</v>
      </c>
      <c r="C23" t="e">
        <f>IF(A23&gt;=GOF!$F$11,B23,0)</f>
        <v>#NUM!</v>
      </c>
      <c r="D23" s="1" t="e">
        <f t="shared" si="0"/>
        <v>#NUM!</v>
      </c>
      <c r="E23" s="23" t="str">
        <f>IF(GOF!D23&gt;0,(GOF!C23-GOF!D23)^2/GOF!D23,"")</f>
        <v/>
      </c>
      <c r="F23" s="1"/>
      <c r="G23" s="1"/>
    </row>
    <row r="24" spans="1:7" x14ac:dyDescent="0.2">
      <c r="A24">
        <f>GOF!F$12/1000+A23</f>
        <v>0.36800000000000022</v>
      </c>
      <c r="B24" t="e">
        <f t="shared" si="1"/>
        <v>#NUM!</v>
      </c>
      <c r="C24" t="e">
        <f>IF(A24&gt;=GOF!$F$11,B24,0)</f>
        <v>#NUM!</v>
      </c>
      <c r="D24" s="1" t="e">
        <f t="shared" si="0"/>
        <v>#NUM!</v>
      </c>
      <c r="E24" s="23" t="str">
        <f>IF(GOF!D24&gt;0,(GOF!C24-GOF!D24)^2/GOF!D24,"")</f>
        <v/>
      </c>
      <c r="F24" s="1"/>
      <c r="G24" s="1"/>
    </row>
    <row r="25" spans="1:7" x14ac:dyDescent="0.2">
      <c r="A25">
        <f>GOF!F$12/1000+A24</f>
        <v>0.38400000000000023</v>
      </c>
      <c r="B25" t="e">
        <f t="shared" si="1"/>
        <v>#NUM!</v>
      </c>
      <c r="C25" t="e">
        <f>IF(A25&gt;=GOF!$F$11,B25,0)</f>
        <v>#NUM!</v>
      </c>
      <c r="D25" s="1" t="e">
        <f t="shared" si="0"/>
        <v>#NUM!</v>
      </c>
      <c r="E25" s="23" t="str">
        <f>IF(GOF!D25&gt;0,(GOF!C25-GOF!D25)^2/GOF!D25,"")</f>
        <v/>
      </c>
      <c r="F25" s="1"/>
      <c r="G25" s="1"/>
    </row>
    <row r="26" spans="1:7" x14ac:dyDescent="0.2">
      <c r="A26">
        <f>GOF!F$12/1000+A25</f>
        <v>0.40000000000000024</v>
      </c>
      <c r="B26" t="e">
        <f t="shared" si="1"/>
        <v>#NUM!</v>
      </c>
      <c r="C26" t="e">
        <f>IF(A26&gt;=GOF!$F$11,B26,0)</f>
        <v>#NUM!</v>
      </c>
      <c r="D26" s="1" t="e">
        <f t="shared" si="0"/>
        <v>#NUM!</v>
      </c>
      <c r="E26" s="23" t="str">
        <f>IF(GOF!D26&gt;0,(GOF!C26-GOF!D26)^2/GOF!D26,"")</f>
        <v/>
      </c>
      <c r="F26" s="1"/>
      <c r="G26" s="1"/>
    </row>
    <row r="27" spans="1:7" x14ac:dyDescent="0.2">
      <c r="A27">
        <f>GOF!F$12/1000+A26</f>
        <v>0.41600000000000026</v>
      </c>
      <c r="B27" t="e">
        <f t="shared" si="1"/>
        <v>#NUM!</v>
      </c>
      <c r="C27" t="e">
        <f>IF(A27&gt;=GOF!$F$11,B27,0)</f>
        <v>#NUM!</v>
      </c>
      <c r="D27" s="1" t="e">
        <f t="shared" si="0"/>
        <v>#NUM!</v>
      </c>
      <c r="E27" s="23" t="str">
        <f>IF(GOF!D27&gt;0,(GOF!C27-GOF!D27)^2/GOF!D27,"")</f>
        <v/>
      </c>
      <c r="F27" s="1"/>
      <c r="G27" s="1"/>
    </row>
    <row r="28" spans="1:7" x14ac:dyDescent="0.2">
      <c r="A28">
        <f>GOF!F$12/1000+A27</f>
        <v>0.43200000000000027</v>
      </c>
      <c r="B28" t="e">
        <f t="shared" si="1"/>
        <v>#NUM!</v>
      </c>
      <c r="C28" t="e">
        <f>IF(A28&gt;=GOF!$F$11,B28,0)</f>
        <v>#NUM!</v>
      </c>
      <c r="D28" s="1" t="e">
        <f t="shared" si="0"/>
        <v>#NUM!</v>
      </c>
      <c r="E28" s="23" t="str">
        <f>IF(GOF!D28&gt;0,(GOF!C28-GOF!D28)^2/GOF!D28,"")</f>
        <v/>
      </c>
      <c r="F28" s="1"/>
      <c r="G28" s="1"/>
    </row>
    <row r="29" spans="1:7" x14ac:dyDescent="0.2">
      <c r="A29">
        <f>GOF!F$12/1000+A28</f>
        <v>0.44800000000000029</v>
      </c>
      <c r="B29" t="e">
        <f t="shared" si="1"/>
        <v>#NUM!</v>
      </c>
      <c r="C29" t="e">
        <f>IF(A29&gt;=GOF!$F$11,B29,0)</f>
        <v>#NUM!</v>
      </c>
      <c r="D29" s="1" t="e">
        <f t="shared" si="0"/>
        <v>#NUM!</v>
      </c>
      <c r="E29" s="23" t="str">
        <f>IF(GOF!D29&gt;0,(GOF!C29-GOF!D29)^2/GOF!D29,"")</f>
        <v/>
      </c>
      <c r="F29" s="1"/>
      <c r="G29" s="1"/>
    </row>
    <row r="30" spans="1:7" x14ac:dyDescent="0.2">
      <c r="A30">
        <f>GOF!F$12/1000+A29</f>
        <v>0.4640000000000003</v>
      </c>
      <c r="B30" t="e">
        <f t="shared" si="1"/>
        <v>#NUM!</v>
      </c>
      <c r="C30" t="e">
        <f>IF(A30&gt;=GOF!$F$11,B30,0)</f>
        <v>#NUM!</v>
      </c>
      <c r="D30" s="1" t="e">
        <f t="shared" si="0"/>
        <v>#NUM!</v>
      </c>
      <c r="E30" s="23" t="str">
        <f>IF(GOF!D30&gt;0,(GOF!C30-GOF!D30)^2/GOF!D30,"")</f>
        <v/>
      </c>
      <c r="F30" s="1"/>
      <c r="G30" s="1"/>
    </row>
    <row r="31" spans="1:7" x14ac:dyDescent="0.2">
      <c r="A31">
        <f>GOF!F$12/1000+A30</f>
        <v>0.48000000000000032</v>
      </c>
      <c r="B31" t="e">
        <f t="shared" si="1"/>
        <v>#NUM!</v>
      </c>
      <c r="C31" t="e">
        <f>IF(A31&gt;=GOF!$F$11,B31,0)</f>
        <v>#NUM!</v>
      </c>
      <c r="D31" s="1" t="e">
        <f t="shared" si="0"/>
        <v>#NUM!</v>
      </c>
      <c r="E31" s="23" t="str">
        <f>IF(GOF!D31&gt;0,(GOF!C31-GOF!D31)^2/GOF!D31,"")</f>
        <v/>
      </c>
      <c r="F31" s="1"/>
      <c r="G31" s="1"/>
    </row>
    <row r="32" spans="1:7" x14ac:dyDescent="0.2">
      <c r="A32">
        <f>GOF!F$12/1000+A31</f>
        <v>0.49600000000000033</v>
      </c>
      <c r="B32" t="e">
        <f t="shared" si="1"/>
        <v>#NUM!</v>
      </c>
      <c r="C32" t="e">
        <f>IF(A32&gt;=GOF!$F$11,B32,0)</f>
        <v>#NUM!</v>
      </c>
      <c r="D32" s="1" t="e">
        <f t="shared" si="0"/>
        <v>#NUM!</v>
      </c>
      <c r="E32" s="23" t="str">
        <f>IF(GOF!D32&gt;0,(GOF!C32-GOF!D32)^2/GOF!D32,"")</f>
        <v/>
      </c>
      <c r="F32" s="1"/>
      <c r="G32" s="1"/>
    </row>
    <row r="33" spans="1:7" x14ac:dyDescent="0.2">
      <c r="A33">
        <f>GOF!F$12/1000+A32</f>
        <v>0.51200000000000034</v>
      </c>
      <c r="B33" t="e">
        <f t="shared" si="1"/>
        <v>#NUM!</v>
      </c>
      <c r="C33" t="e">
        <f>IF(A33&gt;=GOF!$F$11,B33,0)</f>
        <v>#NUM!</v>
      </c>
      <c r="D33" s="1" t="e">
        <f t="shared" si="0"/>
        <v>#NUM!</v>
      </c>
      <c r="E33" s="23" t="str">
        <f>IF(GOF!D33&gt;0,(GOF!C33-GOF!D33)^2/GOF!D33,"")</f>
        <v/>
      </c>
      <c r="F33" s="1"/>
      <c r="G33" s="1"/>
    </row>
    <row r="34" spans="1:7" x14ac:dyDescent="0.2">
      <c r="A34">
        <f>GOF!F$12/1000+A33</f>
        <v>0.52800000000000036</v>
      </c>
      <c r="B34" t="e">
        <f t="shared" si="1"/>
        <v>#NUM!</v>
      </c>
      <c r="C34" t="e">
        <f>IF(A34&gt;=GOF!$F$11,B34,0)</f>
        <v>#NUM!</v>
      </c>
      <c r="D34" s="1" t="e">
        <f t="shared" si="0"/>
        <v>#NUM!</v>
      </c>
      <c r="E34" s="23" t="str">
        <f>IF(GOF!D34&gt;0,(GOF!C34-GOF!D34)^2/GOF!D34,"")</f>
        <v/>
      </c>
      <c r="F34" s="1"/>
      <c r="G34" s="1"/>
    </row>
    <row r="35" spans="1:7" x14ac:dyDescent="0.2">
      <c r="A35">
        <f>GOF!F$12/1000+A34</f>
        <v>0.54400000000000037</v>
      </c>
      <c r="B35" t="e">
        <f t="shared" si="1"/>
        <v>#NUM!</v>
      </c>
      <c r="C35" t="e">
        <f>IF(A35&gt;=GOF!$F$11,B35,0)</f>
        <v>#NUM!</v>
      </c>
      <c r="D35" s="1" t="e">
        <f t="shared" si="0"/>
        <v>#NUM!</v>
      </c>
      <c r="E35" s="23" t="str">
        <f>IF(GOF!D35&gt;0,(GOF!C35-GOF!D35)^2/GOF!D35,"")</f>
        <v/>
      </c>
      <c r="F35" s="1"/>
      <c r="G35" s="1"/>
    </row>
    <row r="36" spans="1:7" x14ac:dyDescent="0.2">
      <c r="A36">
        <f>GOF!F$12/1000+A35</f>
        <v>0.56000000000000039</v>
      </c>
      <c r="B36" t="e">
        <f t="shared" si="1"/>
        <v>#NUM!</v>
      </c>
      <c r="C36" t="e">
        <f>IF(A36&gt;=GOF!$F$11,B36,0)</f>
        <v>#NUM!</v>
      </c>
      <c r="D36" s="1" t="e">
        <f t="shared" si="0"/>
        <v>#NUM!</v>
      </c>
      <c r="E36" s="23" t="str">
        <f>IF(GOF!D36&gt;0,(GOF!C36-GOF!D36)^2/GOF!D36,"")</f>
        <v/>
      </c>
      <c r="F36" s="1"/>
      <c r="G36" s="1"/>
    </row>
    <row r="37" spans="1:7" x14ac:dyDescent="0.2">
      <c r="A37">
        <f>GOF!F$12/1000+A36</f>
        <v>0.5760000000000004</v>
      </c>
      <c r="B37" t="e">
        <f t="shared" si="1"/>
        <v>#NUM!</v>
      </c>
      <c r="C37" t="e">
        <f>IF(A37&gt;=GOF!$F$11,B37,0)</f>
        <v>#NUM!</v>
      </c>
      <c r="D37" s="1" t="e">
        <f t="shared" si="0"/>
        <v>#NUM!</v>
      </c>
      <c r="E37" s="23" t="str">
        <f>IF(GOF!D37&gt;0,(GOF!C37-GOF!D37)^2/GOF!D37,"")</f>
        <v/>
      </c>
      <c r="F37" s="1"/>
      <c r="G37" s="1"/>
    </row>
    <row r="38" spans="1:7" x14ac:dyDescent="0.2">
      <c r="A38">
        <f>GOF!F$12/1000+A37</f>
        <v>0.59200000000000041</v>
      </c>
      <c r="B38" t="e">
        <f t="shared" si="1"/>
        <v>#NUM!</v>
      </c>
      <c r="C38" t="e">
        <f>IF(A38&gt;=GOF!$F$11,B38,0)</f>
        <v>#NUM!</v>
      </c>
      <c r="D38" s="1" t="e">
        <f t="shared" si="0"/>
        <v>#NUM!</v>
      </c>
      <c r="E38" s="23" t="str">
        <f>IF(GOF!D38&gt;0,(GOF!C38-GOF!D38)^2/GOF!D38,"")</f>
        <v/>
      </c>
      <c r="F38" s="1"/>
      <c r="G38" s="1"/>
    </row>
    <row r="39" spans="1:7" x14ac:dyDescent="0.2">
      <c r="A39">
        <f>GOF!F$12/1000+A38</f>
        <v>0.60800000000000043</v>
      </c>
      <c r="B39" t="e">
        <f t="shared" si="1"/>
        <v>#NUM!</v>
      </c>
      <c r="C39" t="e">
        <f>IF(A39&gt;=GOF!$F$11,B39,0)</f>
        <v>#NUM!</v>
      </c>
      <c r="D39" s="1" t="e">
        <f t="shared" si="0"/>
        <v>#NUM!</v>
      </c>
      <c r="E39" s="23" t="str">
        <f>IF(GOF!D39&gt;0,(GOF!C39-GOF!D39)^2/GOF!D39,"")</f>
        <v/>
      </c>
      <c r="F39" s="1"/>
      <c r="G39" s="1"/>
    </row>
    <row r="40" spans="1:7" x14ac:dyDescent="0.2">
      <c r="A40">
        <f>GOF!F$12/1000+A39</f>
        <v>0.62400000000000044</v>
      </c>
      <c r="B40" t="e">
        <f t="shared" si="1"/>
        <v>#NUM!</v>
      </c>
      <c r="C40" t="e">
        <f>IF(A40&gt;=GOF!$F$11,B40,0)</f>
        <v>#NUM!</v>
      </c>
      <c r="D40" s="1" t="e">
        <f t="shared" si="0"/>
        <v>#NUM!</v>
      </c>
      <c r="E40" s="23" t="str">
        <f>IF(GOF!D40&gt;0,(GOF!C40-GOF!D40)^2/GOF!D40,"")</f>
        <v/>
      </c>
      <c r="F40" s="1"/>
      <c r="G40" s="1"/>
    </row>
    <row r="41" spans="1:7" x14ac:dyDescent="0.2">
      <c r="A41">
        <f>GOF!F$12/1000+A40</f>
        <v>0.64000000000000046</v>
      </c>
      <c r="B41" t="e">
        <f t="shared" si="1"/>
        <v>#NUM!</v>
      </c>
      <c r="C41" t="e">
        <f>IF(A41&gt;=GOF!$F$11,B41,0)</f>
        <v>#NUM!</v>
      </c>
      <c r="D41" s="1" t="e">
        <f t="shared" si="0"/>
        <v>#NUM!</v>
      </c>
      <c r="E41" s="23" t="str">
        <f>IF(GOF!D41&gt;0,(GOF!C41-GOF!D41)^2/GOF!D41,"")</f>
        <v/>
      </c>
      <c r="F41" s="1"/>
      <c r="G41" s="1"/>
    </row>
    <row r="42" spans="1:7" x14ac:dyDescent="0.2">
      <c r="A42">
        <f>GOF!F$12/1000+A41</f>
        <v>0.65600000000000047</v>
      </c>
      <c r="B42" t="e">
        <f t="shared" si="1"/>
        <v>#NUM!</v>
      </c>
      <c r="C42" t="e">
        <f>IF(A42&gt;=GOF!$F$11,B42,0)</f>
        <v>#NUM!</v>
      </c>
      <c r="D42" s="1" t="e">
        <f t="shared" si="0"/>
        <v>#NUM!</v>
      </c>
      <c r="E42" s="23" t="str">
        <f>IF(GOF!D42&gt;0,(GOF!C42-GOF!D42)^2/GOF!D42,"")</f>
        <v/>
      </c>
      <c r="F42" s="1"/>
      <c r="G42" s="1"/>
    </row>
    <row r="43" spans="1:7" x14ac:dyDescent="0.2">
      <c r="A43">
        <f>GOF!F$12/1000+A42</f>
        <v>0.67200000000000049</v>
      </c>
      <c r="B43" t="e">
        <f t="shared" si="1"/>
        <v>#NUM!</v>
      </c>
      <c r="C43" t="e">
        <f>IF(A43&gt;=GOF!$F$11,B43,0)</f>
        <v>#NUM!</v>
      </c>
      <c r="D43" s="1" t="e">
        <f t="shared" si="0"/>
        <v>#NUM!</v>
      </c>
      <c r="E43" s="23" t="str">
        <f>IF(GOF!D43&gt;0,(GOF!C43-GOF!D43)^2/GOF!D43,"")</f>
        <v/>
      </c>
      <c r="F43" s="1"/>
      <c r="G43" s="1"/>
    </row>
    <row r="44" spans="1:7" x14ac:dyDescent="0.2">
      <c r="A44">
        <f>GOF!F$12/1000+A43</f>
        <v>0.6880000000000005</v>
      </c>
      <c r="B44" t="e">
        <f t="shared" si="1"/>
        <v>#NUM!</v>
      </c>
      <c r="C44" t="e">
        <f>IF(A44&gt;=GOF!$F$11,B44,0)</f>
        <v>#NUM!</v>
      </c>
      <c r="D44" s="1" t="e">
        <f t="shared" si="0"/>
        <v>#NUM!</v>
      </c>
      <c r="E44" s="23" t="str">
        <f>IF(GOF!D44&gt;0,(GOF!C44-GOF!D44)^2/GOF!D44,"")</f>
        <v/>
      </c>
      <c r="F44" s="1"/>
      <c r="G44" s="1"/>
    </row>
    <row r="45" spans="1:7" x14ac:dyDescent="0.2">
      <c r="A45">
        <f>GOF!F$12/1000+A44</f>
        <v>0.70400000000000051</v>
      </c>
      <c r="B45" t="e">
        <f t="shared" si="1"/>
        <v>#NUM!</v>
      </c>
      <c r="C45" t="e">
        <f>IF(A45&gt;=GOF!$F$11,B45,0)</f>
        <v>#NUM!</v>
      </c>
      <c r="D45" s="1" t="e">
        <f t="shared" si="0"/>
        <v>#NUM!</v>
      </c>
      <c r="E45" s="23" t="str">
        <f>IF(GOF!D45&gt;0,(GOF!C45-GOF!D45)^2/GOF!D45,"")</f>
        <v/>
      </c>
      <c r="F45" s="1"/>
      <c r="G45" s="1"/>
    </row>
    <row r="46" spans="1:7" x14ac:dyDescent="0.2">
      <c r="A46">
        <f>GOF!F$12/1000+A45</f>
        <v>0.72000000000000053</v>
      </c>
      <c r="B46" t="e">
        <f t="shared" si="1"/>
        <v>#NUM!</v>
      </c>
      <c r="C46" t="e">
        <f>IF(A46&gt;=GOF!$F$11,B46,0)</f>
        <v>#NUM!</v>
      </c>
      <c r="D46" s="1" t="e">
        <f t="shared" si="0"/>
        <v>#NUM!</v>
      </c>
      <c r="E46" s="23" t="str">
        <f>IF(GOF!D46&gt;0,(GOF!C46-GOF!D46)^2/GOF!D46,"")</f>
        <v/>
      </c>
      <c r="F46" s="1"/>
      <c r="G46" s="1"/>
    </row>
    <row r="47" spans="1:7" x14ac:dyDescent="0.2">
      <c r="A47">
        <f>GOF!F$12/1000+A46</f>
        <v>0.73600000000000054</v>
      </c>
      <c r="B47" t="e">
        <f t="shared" si="1"/>
        <v>#NUM!</v>
      </c>
      <c r="C47" t="e">
        <f>IF(A47&gt;=GOF!$F$11,B47,0)</f>
        <v>#NUM!</v>
      </c>
      <c r="D47" s="1" t="e">
        <f t="shared" si="0"/>
        <v>#NUM!</v>
      </c>
      <c r="E47" s="23" t="str">
        <f>IF(GOF!D47&gt;0,(GOF!C47-GOF!D47)^2/GOF!D47,"")</f>
        <v/>
      </c>
      <c r="F47" s="1"/>
      <c r="G47" s="1"/>
    </row>
    <row r="48" spans="1:7" x14ac:dyDescent="0.2">
      <c r="A48">
        <f>GOF!F$12/1000+A47</f>
        <v>0.75200000000000056</v>
      </c>
      <c r="B48" t="e">
        <f t="shared" si="1"/>
        <v>#NUM!</v>
      </c>
      <c r="C48" t="e">
        <f>IF(A48&gt;=GOF!$F$11,B48,0)</f>
        <v>#NUM!</v>
      </c>
      <c r="D48" s="1" t="e">
        <f t="shared" si="0"/>
        <v>#NUM!</v>
      </c>
      <c r="E48" s="23" t="str">
        <f>IF(GOF!D48&gt;0,(GOF!C48-GOF!D48)^2/GOF!D48,"")</f>
        <v/>
      </c>
      <c r="F48" s="1"/>
      <c r="G48" s="1"/>
    </row>
    <row r="49" spans="1:7" x14ac:dyDescent="0.2">
      <c r="A49">
        <f>GOF!F$12/1000+A48</f>
        <v>0.76800000000000057</v>
      </c>
      <c r="B49" t="e">
        <f t="shared" si="1"/>
        <v>#NUM!</v>
      </c>
      <c r="C49" t="e">
        <f>IF(A49&gt;=GOF!$F$11,B49,0)</f>
        <v>#NUM!</v>
      </c>
      <c r="D49" s="1" t="e">
        <f t="shared" si="0"/>
        <v>#NUM!</v>
      </c>
      <c r="E49" s="23" t="str">
        <f>IF(GOF!D49&gt;0,(GOF!C49-GOF!D49)^2/GOF!D49,"")</f>
        <v/>
      </c>
      <c r="F49" s="1"/>
      <c r="G49" s="1"/>
    </row>
    <row r="50" spans="1:7" x14ac:dyDescent="0.2">
      <c r="A50">
        <f>GOF!F$12/1000+A49</f>
        <v>0.78400000000000059</v>
      </c>
      <c r="B50" t="e">
        <f t="shared" si="1"/>
        <v>#NUM!</v>
      </c>
      <c r="C50" t="e">
        <f>IF(A50&gt;=GOF!$F$11,B50,0)</f>
        <v>#NUM!</v>
      </c>
      <c r="D50" s="1" t="e">
        <f t="shared" si="0"/>
        <v>#NUM!</v>
      </c>
      <c r="E50" s="23" t="str">
        <f>IF(GOF!D50&gt;0,(GOF!C50-GOF!D50)^2/GOF!D50,"")</f>
        <v/>
      </c>
      <c r="F50" s="1"/>
      <c r="G50" s="1"/>
    </row>
    <row r="51" spans="1:7" x14ac:dyDescent="0.2">
      <c r="A51">
        <f>GOF!F$12/1000+A50</f>
        <v>0.8000000000000006</v>
      </c>
      <c r="B51" t="e">
        <f t="shared" si="1"/>
        <v>#NUM!</v>
      </c>
      <c r="C51" t="e">
        <f>IF(A51&gt;=GOF!$F$11,B51,0)</f>
        <v>#NUM!</v>
      </c>
      <c r="D51" s="1" t="e">
        <f t="shared" si="0"/>
        <v>#NUM!</v>
      </c>
      <c r="E51" s="23" t="str">
        <f>IF(GOF!D51&gt;0,(GOF!C51-GOF!D51)^2/GOF!D51,"")</f>
        <v/>
      </c>
      <c r="F51" s="1"/>
      <c r="G51" s="1"/>
    </row>
    <row r="52" spans="1:7" x14ac:dyDescent="0.2">
      <c r="A52">
        <f>GOF!F$12/1000+A51</f>
        <v>0.81600000000000061</v>
      </c>
      <c r="B52" t="e">
        <f t="shared" si="1"/>
        <v>#NUM!</v>
      </c>
      <c r="C52" t="e">
        <f>IF(A52&gt;=GOF!$F$11,B52,0)</f>
        <v>#NUM!</v>
      </c>
      <c r="D52" s="1" t="e">
        <f t="shared" si="0"/>
        <v>#NUM!</v>
      </c>
      <c r="E52" s="23" t="str">
        <f>IF(GOF!D52&gt;0,(GOF!C52-GOF!D52)^2/GOF!D52,"")</f>
        <v/>
      </c>
      <c r="F52" s="1"/>
      <c r="G52" s="1"/>
    </row>
    <row r="53" spans="1:7" x14ac:dyDescent="0.2">
      <c r="A53">
        <f>GOF!F$12/1000+A52</f>
        <v>0.83200000000000063</v>
      </c>
      <c r="B53" t="e">
        <f t="shared" si="1"/>
        <v>#NUM!</v>
      </c>
      <c r="C53" t="e">
        <f>IF(A53&gt;=GOF!$F$11,B53,0)</f>
        <v>#NUM!</v>
      </c>
      <c r="D53" s="1" t="e">
        <f t="shared" si="0"/>
        <v>#NUM!</v>
      </c>
      <c r="E53" s="23" t="str">
        <f>IF(GOF!D53&gt;0,(GOF!C53-GOF!D53)^2/GOF!D53,"")</f>
        <v/>
      </c>
      <c r="F53" s="1"/>
      <c r="G53" s="1"/>
    </row>
    <row r="54" spans="1:7" x14ac:dyDescent="0.2">
      <c r="A54">
        <f>GOF!F$12/1000+A53</f>
        <v>0.84800000000000064</v>
      </c>
      <c r="B54" t="e">
        <f t="shared" si="1"/>
        <v>#NUM!</v>
      </c>
      <c r="C54" t="e">
        <f>IF(A54&gt;=GOF!$F$11,B54,0)</f>
        <v>#NUM!</v>
      </c>
      <c r="D54" s="1" t="e">
        <f t="shared" si="0"/>
        <v>#NUM!</v>
      </c>
      <c r="E54" s="23" t="str">
        <f>IF(GOF!D54&gt;0,(GOF!C54-GOF!D54)^2/GOF!D54,"")</f>
        <v/>
      </c>
      <c r="F54" s="1"/>
      <c r="G54" s="1"/>
    </row>
    <row r="55" spans="1:7" x14ac:dyDescent="0.2">
      <c r="A55">
        <f>GOF!F$12/1000+A54</f>
        <v>0.86400000000000066</v>
      </c>
      <c r="B55" t="e">
        <f t="shared" si="1"/>
        <v>#NUM!</v>
      </c>
      <c r="C55" t="e">
        <f>IF(A55&gt;=GOF!$F$11,B55,0)</f>
        <v>#NUM!</v>
      </c>
      <c r="D55" s="1" t="e">
        <f t="shared" si="0"/>
        <v>#NUM!</v>
      </c>
      <c r="E55" s="23" t="str">
        <f>IF(GOF!D55&gt;0,(GOF!C55-GOF!D55)^2/GOF!D55,"")</f>
        <v/>
      </c>
      <c r="F55" s="1"/>
      <c r="G55" s="1"/>
    </row>
    <row r="56" spans="1:7" x14ac:dyDescent="0.2">
      <c r="A56">
        <f>GOF!F$12/1000+A55</f>
        <v>0.88000000000000067</v>
      </c>
      <c r="B56" t="e">
        <f t="shared" si="1"/>
        <v>#NUM!</v>
      </c>
      <c r="C56" t="e">
        <f>IF(A56&gt;=GOF!$F$11,B56,0)</f>
        <v>#NUM!</v>
      </c>
      <c r="D56" s="1" t="e">
        <f t="shared" si="0"/>
        <v>#NUM!</v>
      </c>
      <c r="E56" s="23" t="str">
        <f>IF(GOF!D56&gt;0,(GOF!C56-GOF!D56)^2/GOF!D56,"")</f>
        <v/>
      </c>
      <c r="F56" s="1"/>
      <c r="G56" s="1"/>
    </row>
    <row r="57" spans="1:7" x14ac:dyDescent="0.2">
      <c r="A57">
        <f>GOF!F$12/1000+A56</f>
        <v>0.89600000000000068</v>
      </c>
      <c r="B57" t="e">
        <f t="shared" si="1"/>
        <v>#NUM!</v>
      </c>
      <c r="C57" t="e">
        <f>IF(A57&gt;=GOF!$F$11,B57,0)</f>
        <v>#NUM!</v>
      </c>
      <c r="D57" s="1" t="e">
        <f t="shared" si="0"/>
        <v>#NUM!</v>
      </c>
      <c r="E57" s="23" t="str">
        <f>IF(GOF!D57&gt;0,(GOF!C57-GOF!D57)^2/GOF!D57,"")</f>
        <v/>
      </c>
      <c r="F57" s="1"/>
      <c r="G57" s="1"/>
    </row>
    <row r="58" spans="1:7" x14ac:dyDescent="0.2">
      <c r="A58">
        <f>GOF!F$12/1000+A57</f>
        <v>0.9120000000000007</v>
      </c>
      <c r="B58" t="e">
        <f t="shared" si="1"/>
        <v>#NUM!</v>
      </c>
      <c r="C58" t="e">
        <f>IF(A58&gt;=GOF!$F$11,B58,0)</f>
        <v>#NUM!</v>
      </c>
      <c r="D58" s="1" t="e">
        <f t="shared" si="0"/>
        <v>#NUM!</v>
      </c>
      <c r="E58" s="23" t="str">
        <f>IF(GOF!D58&gt;0,(GOF!C58-GOF!D58)^2/GOF!D58,"")</f>
        <v/>
      </c>
      <c r="F58" s="1"/>
      <c r="G58" s="1"/>
    </row>
    <row r="59" spans="1:7" x14ac:dyDescent="0.2">
      <c r="A59">
        <f>GOF!F$12/1000+A58</f>
        <v>0.92800000000000071</v>
      </c>
      <c r="B59" t="e">
        <f t="shared" si="1"/>
        <v>#NUM!</v>
      </c>
      <c r="C59" t="e">
        <f>IF(A59&gt;=GOF!$F$11,B59,0)</f>
        <v>#NUM!</v>
      </c>
      <c r="D59" s="1" t="e">
        <f t="shared" si="0"/>
        <v>#NUM!</v>
      </c>
      <c r="E59" s="23" t="str">
        <f>IF(GOF!D59&gt;0,(GOF!C59-GOF!D59)^2/GOF!D59,"")</f>
        <v/>
      </c>
      <c r="F59" s="1"/>
      <c r="G59" s="1"/>
    </row>
    <row r="60" spans="1:7" x14ac:dyDescent="0.2">
      <c r="A60">
        <f>GOF!F$12/1000+A59</f>
        <v>0.94400000000000073</v>
      </c>
      <c r="B60" t="e">
        <f t="shared" si="1"/>
        <v>#NUM!</v>
      </c>
      <c r="C60" t="e">
        <f>IF(A60&gt;=GOF!$F$11,B60,0)</f>
        <v>#NUM!</v>
      </c>
      <c r="D60" s="1" t="e">
        <f t="shared" si="0"/>
        <v>#NUM!</v>
      </c>
      <c r="E60" s="23" t="str">
        <f>IF(GOF!D60&gt;0,(GOF!C60-GOF!D60)^2/GOF!D60,"")</f>
        <v/>
      </c>
      <c r="F60" s="1"/>
      <c r="G60" s="1"/>
    </row>
    <row r="61" spans="1:7" x14ac:dyDescent="0.2">
      <c r="A61">
        <f>GOF!F$12/1000+A60</f>
        <v>0.96000000000000074</v>
      </c>
      <c r="B61" t="e">
        <f t="shared" si="1"/>
        <v>#NUM!</v>
      </c>
      <c r="C61" t="e">
        <f>IF(A61&gt;=GOF!$F$11,B61,0)</f>
        <v>#NUM!</v>
      </c>
      <c r="D61" s="1" t="e">
        <f t="shared" si="0"/>
        <v>#NUM!</v>
      </c>
      <c r="E61" s="23" t="str">
        <f>IF(GOF!D61&gt;0,(GOF!C61-GOF!D61)^2/GOF!D61,"")</f>
        <v/>
      </c>
      <c r="F61" s="1"/>
      <c r="G61" s="1"/>
    </row>
    <row r="62" spans="1:7" x14ac:dyDescent="0.2">
      <c r="A62">
        <f>GOF!F$12/1000+A61</f>
        <v>0.97600000000000076</v>
      </c>
      <c r="B62" t="e">
        <f t="shared" si="1"/>
        <v>#NUM!</v>
      </c>
      <c r="C62" t="e">
        <f>IF(A62&gt;=GOF!$F$11,B62,0)</f>
        <v>#NUM!</v>
      </c>
      <c r="D62" s="1" t="e">
        <f t="shared" si="0"/>
        <v>#NUM!</v>
      </c>
      <c r="E62" s="23" t="str">
        <f>IF(GOF!D62&gt;0,(GOF!C62-GOF!D62)^2/GOF!D62,"")</f>
        <v/>
      </c>
      <c r="F62" s="1"/>
      <c r="G62" s="1"/>
    </row>
    <row r="63" spans="1:7" x14ac:dyDescent="0.2">
      <c r="A63">
        <f>GOF!F$12/1000+A62</f>
        <v>0.99200000000000077</v>
      </c>
      <c r="B63" t="e">
        <f t="shared" si="1"/>
        <v>#NUM!</v>
      </c>
      <c r="C63" t="e">
        <f>IF(A63&gt;=GOF!$F$11,B63,0)</f>
        <v>#NUM!</v>
      </c>
      <c r="D63" s="1" t="e">
        <f t="shared" si="0"/>
        <v>#NUM!</v>
      </c>
      <c r="E63" s="23" t="str">
        <f>IF(GOF!D63&gt;0,(GOF!C63-GOF!D63)^2/GOF!D63,"")</f>
        <v/>
      </c>
      <c r="F63" s="1"/>
      <c r="G63" s="1"/>
    </row>
    <row r="64" spans="1:7" x14ac:dyDescent="0.2">
      <c r="A64">
        <f>GOF!F$12/1000+A63</f>
        <v>1.0080000000000007</v>
      </c>
      <c r="B64" t="e">
        <f t="shared" si="1"/>
        <v>#NUM!</v>
      </c>
      <c r="C64" t="e">
        <f>IF(A64&gt;=GOF!$F$11,B64,0)</f>
        <v>#NUM!</v>
      </c>
      <c r="D64" s="1" t="e">
        <f t="shared" si="0"/>
        <v>#NUM!</v>
      </c>
      <c r="E64" s="23" t="str">
        <f>IF(GOF!D64&gt;0,(GOF!C64-GOF!D64)^2/GOF!D64,"")</f>
        <v/>
      </c>
      <c r="F64" s="1"/>
      <c r="G64" s="1"/>
    </row>
    <row r="65" spans="1:7" x14ac:dyDescent="0.2">
      <c r="A65">
        <f>GOF!F$12/1000+A64</f>
        <v>1.0240000000000007</v>
      </c>
      <c r="B65" t="e">
        <f t="shared" si="1"/>
        <v>#NUM!</v>
      </c>
      <c r="C65" t="e">
        <f>IF(A65&gt;=GOF!$F$11,B65,0)</f>
        <v>#NUM!</v>
      </c>
      <c r="D65" s="1" t="e">
        <f t="shared" si="0"/>
        <v>#NUM!</v>
      </c>
      <c r="E65" s="23" t="str">
        <f>IF(GOF!D65&gt;0,(GOF!C65-GOF!D65)^2/GOF!D65,"")</f>
        <v/>
      </c>
      <c r="F65" s="1"/>
      <c r="G65" s="1"/>
    </row>
    <row r="66" spans="1:7" x14ac:dyDescent="0.2">
      <c r="A66">
        <f>GOF!F$12/1000+A65</f>
        <v>1.0400000000000007</v>
      </c>
      <c r="B66" t="e">
        <f t="shared" si="1"/>
        <v>#NUM!</v>
      </c>
      <c r="C66" t="e">
        <f>IF(A66&gt;=GOF!$F$11,B66,0)</f>
        <v>#NUM!</v>
      </c>
      <c r="D66" s="1" t="e">
        <f t="shared" ref="D66:D129" si="2">CHIDIST(A66,F$1)</f>
        <v>#NUM!</v>
      </c>
      <c r="E66" s="23" t="str">
        <f>IF(GOF!D66&gt;0,(GOF!C66-GOF!D66)^2/GOF!D66,"")</f>
        <v/>
      </c>
      <c r="F66" s="1"/>
      <c r="G66" s="1"/>
    </row>
    <row r="67" spans="1:7" x14ac:dyDescent="0.2">
      <c r="A67">
        <f>GOF!F$12/1000+A66</f>
        <v>1.0560000000000007</v>
      </c>
      <c r="B67" t="e">
        <f t="shared" ref="B67:B130" si="3">_xlfn.CHISQ.DIST(A67,F$1,FALSE)</f>
        <v>#NUM!</v>
      </c>
      <c r="C67" t="e">
        <f>IF(A67&gt;=GOF!$F$11,B67,0)</f>
        <v>#NUM!</v>
      </c>
      <c r="D67" s="1" t="e">
        <f t="shared" si="2"/>
        <v>#NUM!</v>
      </c>
      <c r="E67" s="23" t="str">
        <f>IF(GOF!D67&gt;0,(GOF!C67-GOF!D67)^2/GOF!D67,"")</f>
        <v/>
      </c>
      <c r="F67" s="1"/>
      <c r="G67" s="1"/>
    </row>
    <row r="68" spans="1:7" x14ac:dyDescent="0.2">
      <c r="A68">
        <f>GOF!F$12/1000+A67</f>
        <v>1.0720000000000007</v>
      </c>
      <c r="B68" t="e">
        <f t="shared" si="3"/>
        <v>#NUM!</v>
      </c>
      <c r="C68" t="e">
        <f>IF(A68&gt;=GOF!$F$11,B68,0)</f>
        <v>#NUM!</v>
      </c>
      <c r="D68" s="1" t="e">
        <f t="shared" si="2"/>
        <v>#NUM!</v>
      </c>
      <c r="E68" s="23" t="str">
        <f>IF(GOF!D68&gt;0,(GOF!C68-GOF!D68)^2/GOF!D68,"")</f>
        <v/>
      </c>
      <c r="F68" s="1"/>
      <c r="G68" s="1"/>
    </row>
    <row r="69" spans="1:7" x14ac:dyDescent="0.2">
      <c r="A69">
        <f>GOF!F$12/1000+A68</f>
        <v>1.0880000000000007</v>
      </c>
      <c r="B69" t="e">
        <f t="shared" si="3"/>
        <v>#NUM!</v>
      </c>
      <c r="C69" t="e">
        <f>IF(A69&gt;=GOF!$F$11,B69,0)</f>
        <v>#NUM!</v>
      </c>
      <c r="D69" s="1" t="e">
        <f t="shared" si="2"/>
        <v>#NUM!</v>
      </c>
      <c r="E69" s="23" t="str">
        <f>IF(GOF!D69&gt;0,(GOF!C69-GOF!D69)^2/GOF!D69,"")</f>
        <v/>
      </c>
      <c r="F69" s="1"/>
      <c r="G69" s="1"/>
    </row>
    <row r="70" spans="1:7" x14ac:dyDescent="0.2">
      <c r="A70">
        <f>GOF!F$12/1000+A69</f>
        <v>1.1040000000000008</v>
      </c>
      <c r="B70" t="e">
        <f t="shared" si="3"/>
        <v>#NUM!</v>
      </c>
      <c r="C70" t="e">
        <f>IF(A70&gt;=GOF!$F$11,B70,0)</f>
        <v>#NUM!</v>
      </c>
      <c r="D70" s="1" t="e">
        <f t="shared" si="2"/>
        <v>#NUM!</v>
      </c>
      <c r="E70" s="23" t="str">
        <f>IF(GOF!D70&gt;0,(GOF!C70-GOF!D70)^2/GOF!D70,"")</f>
        <v/>
      </c>
      <c r="F70" s="1"/>
      <c r="G70" s="1"/>
    </row>
    <row r="71" spans="1:7" x14ac:dyDescent="0.2">
      <c r="A71">
        <f>GOF!F$12/1000+A70</f>
        <v>1.1200000000000008</v>
      </c>
      <c r="B71" t="e">
        <f t="shared" si="3"/>
        <v>#NUM!</v>
      </c>
      <c r="C71" t="e">
        <f>IF(A71&gt;=GOF!$F$11,B71,0)</f>
        <v>#NUM!</v>
      </c>
      <c r="D71" s="1" t="e">
        <f t="shared" si="2"/>
        <v>#NUM!</v>
      </c>
      <c r="E71" s="23" t="str">
        <f>IF(GOF!D71&gt;0,(GOF!C71-GOF!D71)^2/GOF!D71,"")</f>
        <v/>
      </c>
      <c r="F71" s="1"/>
      <c r="G71" s="1"/>
    </row>
    <row r="72" spans="1:7" x14ac:dyDescent="0.2">
      <c r="A72">
        <f>GOF!F$12/1000+A71</f>
        <v>1.1360000000000008</v>
      </c>
      <c r="B72" t="e">
        <f t="shared" si="3"/>
        <v>#NUM!</v>
      </c>
      <c r="C72" t="e">
        <f>IF(A72&gt;=GOF!$F$11,B72,0)</f>
        <v>#NUM!</v>
      </c>
      <c r="D72" s="1" t="e">
        <f t="shared" si="2"/>
        <v>#NUM!</v>
      </c>
      <c r="E72" s="23" t="str">
        <f>IF(GOF!D72&gt;0,(GOF!C72-GOF!D72)^2/GOF!D72,"")</f>
        <v/>
      </c>
      <c r="F72" s="1"/>
      <c r="G72" s="1"/>
    </row>
    <row r="73" spans="1:7" x14ac:dyDescent="0.2">
      <c r="A73">
        <f>GOF!F$12/1000+A72</f>
        <v>1.1520000000000008</v>
      </c>
      <c r="B73" t="e">
        <f t="shared" si="3"/>
        <v>#NUM!</v>
      </c>
      <c r="C73" t="e">
        <f>IF(A73&gt;=GOF!$F$11,B73,0)</f>
        <v>#NUM!</v>
      </c>
      <c r="D73" s="1" t="e">
        <f t="shared" si="2"/>
        <v>#NUM!</v>
      </c>
      <c r="E73" s="23" t="str">
        <f>IF(GOF!D73&gt;0,(GOF!C73-GOF!D73)^2/GOF!D73,"")</f>
        <v/>
      </c>
      <c r="F73" s="1"/>
      <c r="G73" s="1"/>
    </row>
    <row r="74" spans="1:7" x14ac:dyDescent="0.2">
      <c r="A74">
        <f>GOF!F$12/1000+A73</f>
        <v>1.1680000000000008</v>
      </c>
      <c r="B74" t="e">
        <f t="shared" si="3"/>
        <v>#NUM!</v>
      </c>
      <c r="C74" t="e">
        <f>IF(A74&gt;=GOF!$F$11,B74,0)</f>
        <v>#NUM!</v>
      </c>
      <c r="D74" s="1" t="e">
        <f t="shared" si="2"/>
        <v>#NUM!</v>
      </c>
      <c r="E74" s="23" t="str">
        <f>IF(GOF!D74&gt;0,(GOF!C74-GOF!D74)^2/GOF!D74,"")</f>
        <v/>
      </c>
      <c r="F74" s="1"/>
      <c r="G74" s="1"/>
    </row>
    <row r="75" spans="1:7" x14ac:dyDescent="0.2">
      <c r="A75">
        <f>GOF!F$12/1000+A74</f>
        <v>1.1840000000000008</v>
      </c>
      <c r="B75" t="e">
        <f t="shared" si="3"/>
        <v>#NUM!</v>
      </c>
      <c r="C75" t="e">
        <f>IF(A75&gt;=GOF!$F$11,B75,0)</f>
        <v>#NUM!</v>
      </c>
      <c r="D75" s="1" t="e">
        <f t="shared" si="2"/>
        <v>#NUM!</v>
      </c>
      <c r="E75" s="23" t="str">
        <f>IF(GOF!D75&gt;0,(GOF!C75-GOF!D75)^2/GOF!D75,"")</f>
        <v/>
      </c>
      <c r="F75" s="1"/>
      <c r="G75" s="1"/>
    </row>
    <row r="76" spans="1:7" x14ac:dyDescent="0.2">
      <c r="A76">
        <f>GOF!F$12/1000+A75</f>
        <v>1.2000000000000008</v>
      </c>
      <c r="B76" t="e">
        <f t="shared" si="3"/>
        <v>#NUM!</v>
      </c>
      <c r="C76" t="e">
        <f>IF(A76&gt;=GOF!$F$11,B76,0)</f>
        <v>#NUM!</v>
      </c>
      <c r="D76" s="1" t="e">
        <f t="shared" si="2"/>
        <v>#NUM!</v>
      </c>
      <c r="E76" s="23" t="str">
        <f>IF(GOF!D76&gt;0,(GOF!C76-GOF!D76)^2/GOF!D76,"")</f>
        <v/>
      </c>
      <c r="F76" s="1"/>
      <c r="G76" s="1"/>
    </row>
    <row r="77" spans="1:7" x14ac:dyDescent="0.2">
      <c r="A77">
        <f>GOF!F$12/1000+A76</f>
        <v>1.2160000000000009</v>
      </c>
      <c r="B77" t="e">
        <f t="shared" si="3"/>
        <v>#NUM!</v>
      </c>
      <c r="C77" t="e">
        <f>IF(A77&gt;=GOF!$F$11,B77,0)</f>
        <v>#NUM!</v>
      </c>
      <c r="D77" s="1" t="e">
        <f t="shared" si="2"/>
        <v>#NUM!</v>
      </c>
      <c r="E77" s="23" t="str">
        <f>IF(GOF!D77&gt;0,(GOF!C77-GOF!D77)^2/GOF!D77,"")</f>
        <v/>
      </c>
      <c r="F77" s="1"/>
      <c r="G77" s="1"/>
    </row>
    <row r="78" spans="1:7" x14ac:dyDescent="0.2">
      <c r="A78">
        <f>GOF!F$12/1000+A77</f>
        <v>1.2320000000000009</v>
      </c>
      <c r="B78" t="e">
        <f t="shared" si="3"/>
        <v>#NUM!</v>
      </c>
      <c r="C78" t="e">
        <f>IF(A78&gt;=GOF!$F$11,B78,0)</f>
        <v>#NUM!</v>
      </c>
      <c r="D78" s="1" t="e">
        <f t="shared" si="2"/>
        <v>#NUM!</v>
      </c>
      <c r="E78" s="23" t="str">
        <f>IF(GOF!D78&gt;0,(GOF!C78-GOF!D78)^2/GOF!D78,"")</f>
        <v/>
      </c>
      <c r="F78" s="1"/>
      <c r="G78" s="1"/>
    </row>
    <row r="79" spans="1:7" x14ac:dyDescent="0.2">
      <c r="A79">
        <f>GOF!F$12/1000+A78</f>
        <v>1.2480000000000009</v>
      </c>
      <c r="B79" t="e">
        <f t="shared" si="3"/>
        <v>#NUM!</v>
      </c>
      <c r="C79" t="e">
        <f>IF(A79&gt;=GOF!$F$11,B79,0)</f>
        <v>#NUM!</v>
      </c>
      <c r="D79" s="1" t="e">
        <f t="shared" si="2"/>
        <v>#NUM!</v>
      </c>
      <c r="E79" s="23" t="str">
        <f>IF(GOF!D79&gt;0,(GOF!C79-GOF!D79)^2/GOF!D79,"")</f>
        <v/>
      </c>
      <c r="F79" s="1"/>
      <c r="G79" s="1"/>
    </row>
    <row r="80" spans="1:7" x14ac:dyDescent="0.2">
      <c r="A80">
        <f>GOF!F$12/1000+A79</f>
        <v>1.2640000000000009</v>
      </c>
      <c r="B80" t="e">
        <f t="shared" si="3"/>
        <v>#NUM!</v>
      </c>
      <c r="C80" t="e">
        <f>IF(A80&gt;=GOF!$F$11,B80,0)</f>
        <v>#NUM!</v>
      </c>
      <c r="D80" s="1" t="e">
        <f t="shared" si="2"/>
        <v>#NUM!</v>
      </c>
      <c r="E80" s="23" t="str">
        <f>IF(GOF!D80&gt;0,(GOF!C80-GOF!D80)^2/GOF!D80,"")</f>
        <v/>
      </c>
      <c r="F80" s="1"/>
      <c r="G80" s="1"/>
    </row>
    <row r="81" spans="1:7" x14ac:dyDescent="0.2">
      <c r="A81">
        <f>GOF!F$12/1000+A80</f>
        <v>1.2800000000000009</v>
      </c>
      <c r="B81" t="e">
        <f t="shared" si="3"/>
        <v>#NUM!</v>
      </c>
      <c r="C81" t="e">
        <f>IF(A81&gt;=GOF!$F$11,B81,0)</f>
        <v>#NUM!</v>
      </c>
      <c r="D81" s="1" t="e">
        <f t="shared" si="2"/>
        <v>#NUM!</v>
      </c>
      <c r="E81" s="23" t="str">
        <f>IF(GOF!D81&gt;0,(GOF!C81-GOF!D81)^2/GOF!D81,"")</f>
        <v/>
      </c>
      <c r="F81" s="1"/>
      <c r="G81" s="1"/>
    </row>
    <row r="82" spans="1:7" x14ac:dyDescent="0.2">
      <c r="A82">
        <f>GOF!F$12/1000+A81</f>
        <v>1.2960000000000009</v>
      </c>
      <c r="B82" t="e">
        <f t="shared" si="3"/>
        <v>#NUM!</v>
      </c>
      <c r="C82" t="e">
        <f>IF(A82&gt;=GOF!$F$11,B82,0)</f>
        <v>#NUM!</v>
      </c>
      <c r="D82" s="1" t="e">
        <f t="shared" si="2"/>
        <v>#NUM!</v>
      </c>
      <c r="E82" s="23" t="str">
        <f>IF(GOF!D82&gt;0,(GOF!C82-GOF!D82)^2/GOF!D82,"")</f>
        <v/>
      </c>
      <c r="F82" s="1"/>
      <c r="G82" s="1"/>
    </row>
    <row r="83" spans="1:7" x14ac:dyDescent="0.2">
      <c r="A83">
        <f>GOF!F$12/1000+A82</f>
        <v>1.3120000000000009</v>
      </c>
      <c r="B83" t="e">
        <f t="shared" si="3"/>
        <v>#NUM!</v>
      </c>
      <c r="C83" t="e">
        <f>IF(A83&gt;=GOF!$F$11,B83,0)</f>
        <v>#NUM!</v>
      </c>
      <c r="D83" s="1" t="e">
        <f t="shared" si="2"/>
        <v>#NUM!</v>
      </c>
      <c r="E83" s="23" t="str">
        <f>IF(GOF!D83&gt;0,(GOF!C83-GOF!D83)^2/GOF!D83,"")</f>
        <v/>
      </c>
      <c r="F83" s="1"/>
      <c r="G83" s="1"/>
    </row>
    <row r="84" spans="1:7" x14ac:dyDescent="0.2">
      <c r="A84">
        <f>GOF!F$12/1000+A83</f>
        <v>1.328000000000001</v>
      </c>
      <c r="B84" t="e">
        <f t="shared" si="3"/>
        <v>#NUM!</v>
      </c>
      <c r="C84" t="e">
        <f>IF(A84&gt;=GOF!$F$11,B84,0)</f>
        <v>#NUM!</v>
      </c>
      <c r="D84" s="1" t="e">
        <f t="shared" si="2"/>
        <v>#NUM!</v>
      </c>
      <c r="E84" s="23" t="str">
        <f>IF(GOF!D84&gt;0,(GOF!C84-GOF!D84)^2/GOF!D84,"")</f>
        <v/>
      </c>
      <c r="F84" s="1"/>
      <c r="G84" s="1"/>
    </row>
    <row r="85" spans="1:7" x14ac:dyDescent="0.2">
      <c r="A85">
        <f>GOF!F$12/1000+A84</f>
        <v>1.344000000000001</v>
      </c>
      <c r="B85" t="e">
        <f t="shared" si="3"/>
        <v>#NUM!</v>
      </c>
      <c r="C85" t="e">
        <f>IF(A85&gt;=GOF!$F$11,B85,0)</f>
        <v>#NUM!</v>
      </c>
      <c r="D85" s="1" t="e">
        <f t="shared" si="2"/>
        <v>#NUM!</v>
      </c>
      <c r="E85" s="23" t="str">
        <f>IF(GOF!D85&gt;0,(GOF!C85-GOF!D85)^2/GOF!D85,"")</f>
        <v/>
      </c>
      <c r="F85" s="1"/>
      <c r="G85" s="1"/>
    </row>
    <row r="86" spans="1:7" x14ac:dyDescent="0.2">
      <c r="A86">
        <f>GOF!F$12/1000+A85</f>
        <v>1.360000000000001</v>
      </c>
      <c r="B86" t="e">
        <f t="shared" si="3"/>
        <v>#NUM!</v>
      </c>
      <c r="C86" t="e">
        <f>IF(A86&gt;=GOF!$F$11,B86,0)</f>
        <v>#NUM!</v>
      </c>
      <c r="D86" s="1" t="e">
        <f t="shared" si="2"/>
        <v>#NUM!</v>
      </c>
      <c r="E86" s="23" t="str">
        <f>IF(GOF!D86&gt;0,(GOF!C86-GOF!D86)^2/GOF!D86,"")</f>
        <v/>
      </c>
      <c r="F86" s="1"/>
      <c r="G86" s="1"/>
    </row>
    <row r="87" spans="1:7" x14ac:dyDescent="0.2">
      <c r="A87">
        <f>GOF!F$12/1000+A86</f>
        <v>1.376000000000001</v>
      </c>
      <c r="B87" t="e">
        <f t="shared" si="3"/>
        <v>#NUM!</v>
      </c>
      <c r="C87" t="e">
        <f>IF(A87&gt;=GOF!$F$11,B87,0)</f>
        <v>#NUM!</v>
      </c>
      <c r="D87" s="1" t="e">
        <f t="shared" si="2"/>
        <v>#NUM!</v>
      </c>
      <c r="E87" s="23" t="str">
        <f>IF(GOF!D87&gt;0,(GOF!C87-GOF!D87)^2/GOF!D87,"")</f>
        <v/>
      </c>
      <c r="F87" s="1"/>
      <c r="G87" s="1"/>
    </row>
    <row r="88" spans="1:7" x14ac:dyDescent="0.2">
      <c r="A88">
        <f>GOF!F$12/1000+A87</f>
        <v>1.392000000000001</v>
      </c>
      <c r="B88" t="e">
        <f t="shared" si="3"/>
        <v>#NUM!</v>
      </c>
      <c r="C88" t="e">
        <f>IF(A88&gt;=GOF!$F$11,B88,0)</f>
        <v>#NUM!</v>
      </c>
      <c r="D88" s="1" t="e">
        <f t="shared" si="2"/>
        <v>#NUM!</v>
      </c>
      <c r="E88" s="23" t="str">
        <f>IF(GOF!D88&gt;0,(GOF!C88-GOF!D88)^2/GOF!D88,"")</f>
        <v/>
      </c>
      <c r="F88" s="1"/>
      <c r="G88" s="1"/>
    </row>
    <row r="89" spans="1:7" x14ac:dyDescent="0.2">
      <c r="A89">
        <f>GOF!F$12/1000+A88</f>
        <v>1.408000000000001</v>
      </c>
      <c r="B89" t="e">
        <f t="shared" si="3"/>
        <v>#NUM!</v>
      </c>
      <c r="C89" t="e">
        <f>IF(A89&gt;=GOF!$F$11,B89,0)</f>
        <v>#NUM!</v>
      </c>
      <c r="D89" s="1" t="e">
        <f t="shared" si="2"/>
        <v>#NUM!</v>
      </c>
      <c r="E89" s="23" t="str">
        <f>IF(GOF!D89&gt;0,(GOF!C89-GOF!D89)^2/GOF!D89,"")</f>
        <v/>
      </c>
      <c r="F89" s="1"/>
      <c r="G89" s="1"/>
    </row>
    <row r="90" spans="1:7" x14ac:dyDescent="0.2">
      <c r="A90">
        <f>GOF!F$12/1000+A89</f>
        <v>1.424000000000001</v>
      </c>
      <c r="B90" t="e">
        <f t="shared" si="3"/>
        <v>#NUM!</v>
      </c>
      <c r="C90" t="e">
        <f>IF(A90&gt;=GOF!$F$11,B90,0)</f>
        <v>#NUM!</v>
      </c>
      <c r="D90" s="1" t="e">
        <f t="shared" si="2"/>
        <v>#NUM!</v>
      </c>
      <c r="E90" s="23" t="str">
        <f>IF(GOF!D90&gt;0,(GOF!C90-GOF!D90)^2/GOF!D90,"")</f>
        <v/>
      </c>
      <c r="F90" s="1"/>
      <c r="G90" s="1"/>
    </row>
    <row r="91" spans="1:7" x14ac:dyDescent="0.2">
      <c r="A91">
        <f>GOF!F$12/1000+A90</f>
        <v>1.4400000000000011</v>
      </c>
      <c r="B91" t="e">
        <f t="shared" si="3"/>
        <v>#NUM!</v>
      </c>
      <c r="C91" t="e">
        <f>IF(A91&gt;=GOF!$F$11,B91,0)</f>
        <v>#NUM!</v>
      </c>
      <c r="D91" s="1" t="e">
        <f t="shared" si="2"/>
        <v>#NUM!</v>
      </c>
      <c r="E91" s="23" t="str">
        <f>IF(GOF!D91&gt;0,(GOF!C91-GOF!D91)^2/GOF!D91,"")</f>
        <v/>
      </c>
      <c r="F91" s="1"/>
      <c r="G91" s="1"/>
    </row>
    <row r="92" spans="1:7" x14ac:dyDescent="0.2">
      <c r="A92">
        <f>GOF!F$12/1000+A91</f>
        <v>1.4560000000000011</v>
      </c>
      <c r="B92" t="e">
        <f t="shared" si="3"/>
        <v>#NUM!</v>
      </c>
      <c r="C92" t="e">
        <f>IF(A92&gt;=GOF!$F$11,B92,0)</f>
        <v>#NUM!</v>
      </c>
      <c r="D92" s="1" t="e">
        <f t="shared" si="2"/>
        <v>#NUM!</v>
      </c>
      <c r="E92" s="23" t="str">
        <f>IF(GOF!D92&gt;0,(GOF!C92-GOF!D92)^2/GOF!D92,"")</f>
        <v/>
      </c>
      <c r="F92" s="1"/>
      <c r="G92" s="1"/>
    </row>
    <row r="93" spans="1:7" x14ac:dyDescent="0.2">
      <c r="A93">
        <f>GOF!F$12/1000+A92</f>
        <v>1.4720000000000011</v>
      </c>
      <c r="B93" t="e">
        <f t="shared" si="3"/>
        <v>#NUM!</v>
      </c>
      <c r="C93" t="e">
        <f>IF(A93&gt;=GOF!$F$11,B93,0)</f>
        <v>#NUM!</v>
      </c>
      <c r="D93" s="1" t="e">
        <f t="shared" si="2"/>
        <v>#NUM!</v>
      </c>
      <c r="E93" s="23" t="str">
        <f>IF(GOF!D93&gt;0,(GOF!C93-GOF!D93)^2/GOF!D93,"")</f>
        <v/>
      </c>
      <c r="F93" s="1"/>
      <c r="G93" s="1"/>
    </row>
    <row r="94" spans="1:7" x14ac:dyDescent="0.2">
      <c r="A94">
        <f>GOF!F$12/1000+A93</f>
        <v>1.4880000000000011</v>
      </c>
      <c r="B94" t="e">
        <f t="shared" si="3"/>
        <v>#NUM!</v>
      </c>
      <c r="C94" t="e">
        <f>IF(A94&gt;=GOF!$F$11,B94,0)</f>
        <v>#NUM!</v>
      </c>
      <c r="D94" s="1" t="e">
        <f t="shared" si="2"/>
        <v>#NUM!</v>
      </c>
      <c r="E94" s="23" t="str">
        <f>IF(GOF!D94&gt;0,(GOF!C94-GOF!D94)^2/GOF!D94,"")</f>
        <v/>
      </c>
      <c r="F94" s="1"/>
      <c r="G94" s="1"/>
    </row>
    <row r="95" spans="1:7" x14ac:dyDescent="0.2">
      <c r="A95">
        <f>GOF!F$12/1000+A94</f>
        <v>1.5040000000000011</v>
      </c>
      <c r="B95" t="e">
        <f t="shared" si="3"/>
        <v>#NUM!</v>
      </c>
      <c r="C95" t="e">
        <f>IF(A95&gt;=GOF!$F$11,B95,0)</f>
        <v>#NUM!</v>
      </c>
      <c r="D95" s="1" t="e">
        <f t="shared" si="2"/>
        <v>#NUM!</v>
      </c>
      <c r="E95" s="23" t="str">
        <f>IF(GOF!D95&gt;0,(GOF!C95-GOF!D95)^2/GOF!D95,"")</f>
        <v/>
      </c>
      <c r="F95" s="1"/>
      <c r="G95" s="1"/>
    </row>
    <row r="96" spans="1:7" x14ac:dyDescent="0.2">
      <c r="A96">
        <f>GOF!F$12/1000+A95</f>
        <v>1.5200000000000011</v>
      </c>
      <c r="B96" t="e">
        <f t="shared" si="3"/>
        <v>#NUM!</v>
      </c>
      <c r="C96" t="e">
        <f>IF(A96&gt;=GOF!$F$11,B96,0)</f>
        <v>#NUM!</v>
      </c>
      <c r="D96" s="1" t="e">
        <f t="shared" si="2"/>
        <v>#NUM!</v>
      </c>
      <c r="E96" s="23" t="str">
        <f>IF(GOF!D96&gt;0,(GOF!C96-GOF!D96)^2/GOF!D96,"")</f>
        <v/>
      </c>
      <c r="F96" s="1"/>
      <c r="G96" s="1"/>
    </row>
    <row r="97" spans="1:7" x14ac:dyDescent="0.2">
      <c r="A97">
        <f>GOF!F$12/1000+A96</f>
        <v>1.5360000000000011</v>
      </c>
      <c r="B97" t="e">
        <f t="shared" si="3"/>
        <v>#NUM!</v>
      </c>
      <c r="C97" t="e">
        <f>IF(A97&gt;=GOF!$F$11,B97,0)</f>
        <v>#NUM!</v>
      </c>
      <c r="D97" s="1" t="e">
        <f t="shared" si="2"/>
        <v>#NUM!</v>
      </c>
      <c r="E97" s="23" t="str">
        <f>IF(GOF!D97&gt;0,(GOF!C97-GOF!D97)^2/GOF!D97,"")</f>
        <v/>
      </c>
      <c r="F97" s="1"/>
      <c r="G97" s="1"/>
    </row>
    <row r="98" spans="1:7" x14ac:dyDescent="0.2">
      <c r="A98">
        <f>GOF!F$12/1000+A97</f>
        <v>1.5520000000000012</v>
      </c>
      <c r="B98" t="e">
        <f t="shared" si="3"/>
        <v>#NUM!</v>
      </c>
      <c r="C98" t="e">
        <f>IF(A98&gt;=GOF!$F$11,B98,0)</f>
        <v>#NUM!</v>
      </c>
      <c r="D98" s="1" t="e">
        <f t="shared" si="2"/>
        <v>#NUM!</v>
      </c>
      <c r="E98" s="23" t="str">
        <f>IF(GOF!D98&gt;0,(GOF!C98-GOF!D98)^2/GOF!D98,"")</f>
        <v/>
      </c>
      <c r="F98" s="1"/>
      <c r="G98" s="1"/>
    </row>
    <row r="99" spans="1:7" x14ac:dyDescent="0.2">
      <c r="A99">
        <f>GOF!F$12/1000+A98</f>
        <v>1.5680000000000012</v>
      </c>
      <c r="B99" t="e">
        <f t="shared" si="3"/>
        <v>#NUM!</v>
      </c>
      <c r="C99" t="e">
        <f>IF(A99&gt;=GOF!$F$11,B99,0)</f>
        <v>#NUM!</v>
      </c>
      <c r="D99" s="1" t="e">
        <f t="shared" si="2"/>
        <v>#NUM!</v>
      </c>
      <c r="E99" s="23" t="str">
        <f>IF(GOF!D99&gt;0,(GOF!C99-GOF!D99)^2/GOF!D99,"")</f>
        <v/>
      </c>
      <c r="F99" s="1"/>
      <c r="G99" s="1"/>
    </row>
    <row r="100" spans="1:7" x14ac:dyDescent="0.2">
      <c r="A100">
        <f>GOF!F$12/1000+A99</f>
        <v>1.5840000000000012</v>
      </c>
      <c r="B100" t="e">
        <f t="shared" si="3"/>
        <v>#NUM!</v>
      </c>
      <c r="C100" t="e">
        <f>IF(A100&gt;=GOF!$F$11,B100,0)</f>
        <v>#NUM!</v>
      </c>
      <c r="D100" s="1" t="e">
        <f t="shared" si="2"/>
        <v>#NUM!</v>
      </c>
      <c r="E100" s="23" t="str">
        <f>IF(GOF!D100&gt;0,(GOF!C100-GOF!D100)^2/GOF!D100,"")</f>
        <v/>
      </c>
      <c r="F100" s="1"/>
      <c r="G100" s="1"/>
    </row>
    <row r="101" spans="1:7" x14ac:dyDescent="0.2">
      <c r="A101">
        <f>GOF!F$12/1000+A100</f>
        <v>1.6000000000000012</v>
      </c>
      <c r="B101" t="e">
        <f t="shared" si="3"/>
        <v>#NUM!</v>
      </c>
      <c r="C101" t="e">
        <f>IF(A101&gt;=GOF!$F$11,B101,0)</f>
        <v>#NUM!</v>
      </c>
      <c r="D101" s="1" t="e">
        <f t="shared" si="2"/>
        <v>#NUM!</v>
      </c>
      <c r="E101" s="23" t="str">
        <f>IF(GOF!D101&gt;0,(GOF!C101-GOF!D101)^2/GOF!D101,"")</f>
        <v/>
      </c>
      <c r="F101" s="1"/>
      <c r="G101" s="1"/>
    </row>
    <row r="102" spans="1:7" x14ac:dyDescent="0.2">
      <c r="A102">
        <f>GOF!F$12/1000+A101</f>
        <v>1.6160000000000012</v>
      </c>
      <c r="B102" t="e">
        <f t="shared" si="3"/>
        <v>#NUM!</v>
      </c>
      <c r="C102" t="e">
        <f>IF(A102&gt;=GOF!$F$11,B102,0)</f>
        <v>#NUM!</v>
      </c>
      <c r="D102" s="1" t="e">
        <f t="shared" si="2"/>
        <v>#NUM!</v>
      </c>
      <c r="E102" s="23" t="str">
        <f>IF(GOF!D102&gt;0,(GOF!C102-GOF!D102)^2/GOF!D102,"")</f>
        <v/>
      </c>
      <c r="F102" s="1"/>
      <c r="G102" s="1"/>
    </row>
    <row r="103" spans="1:7" x14ac:dyDescent="0.2">
      <c r="A103">
        <f>GOF!F$12/1000+A102</f>
        <v>1.6320000000000012</v>
      </c>
      <c r="B103" t="e">
        <f t="shared" si="3"/>
        <v>#NUM!</v>
      </c>
      <c r="C103" t="e">
        <f>IF(A103&gt;=GOF!$F$11,B103,0)</f>
        <v>#NUM!</v>
      </c>
      <c r="D103" s="1" t="e">
        <f t="shared" si="2"/>
        <v>#NUM!</v>
      </c>
      <c r="E103" s="23" t="str">
        <f>IF(GOF!D103&gt;0,(GOF!C103-GOF!D103)^2/GOF!D103,"")</f>
        <v/>
      </c>
      <c r="F103" s="1"/>
      <c r="G103" s="1"/>
    </row>
    <row r="104" spans="1:7" x14ac:dyDescent="0.2">
      <c r="A104">
        <f>GOF!F$12/1000+A103</f>
        <v>1.6480000000000012</v>
      </c>
      <c r="B104" t="e">
        <f t="shared" si="3"/>
        <v>#NUM!</v>
      </c>
      <c r="C104" t="e">
        <f>IF(A104&gt;=GOF!$F$11,B104,0)</f>
        <v>#NUM!</v>
      </c>
      <c r="D104" s="1" t="e">
        <f t="shared" si="2"/>
        <v>#NUM!</v>
      </c>
      <c r="E104" s="23" t="str">
        <f>IF(GOF!D104&gt;0,(GOF!C104-GOF!D104)^2/GOF!D104,"")</f>
        <v/>
      </c>
      <c r="F104" s="1"/>
      <c r="G104" s="1"/>
    </row>
    <row r="105" spans="1:7" x14ac:dyDescent="0.2">
      <c r="A105">
        <f>GOF!F$12/1000+A104</f>
        <v>1.6640000000000013</v>
      </c>
      <c r="B105" t="e">
        <f t="shared" si="3"/>
        <v>#NUM!</v>
      </c>
      <c r="C105" t="e">
        <f>IF(A105&gt;=GOF!$F$11,B105,0)</f>
        <v>#NUM!</v>
      </c>
      <c r="D105" s="1" t="e">
        <f t="shared" si="2"/>
        <v>#NUM!</v>
      </c>
      <c r="E105" s="23" t="str">
        <f>IF(GOF!D105&gt;0,(GOF!C105-GOF!D105)^2/GOF!D105,"")</f>
        <v/>
      </c>
      <c r="F105" s="1"/>
      <c r="G105" s="1"/>
    </row>
    <row r="106" spans="1:7" x14ac:dyDescent="0.2">
      <c r="A106">
        <f>GOF!F$12/1000+A105</f>
        <v>1.6800000000000013</v>
      </c>
      <c r="B106" t="e">
        <f t="shared" si="3"/>
        <v>#NUM!</v>
      </c>
      <c r="C106" t="e">
        <f>IF(A106&gt;=GOF!$F$11,B106,0)</f>
        <v>#NUM!</v>
      </c>
      <c r="D106" s="1" t="e">
        <f t="shared" si="2"/>
        <v>#NUM!</v>
      </c>
      <c r="E106" s="23" t="str">
        <f>IF(GOF!D106&gt;0,(GOF!C106-GOF!D106)^2/GOF!D106,"")</f>
        <v/>
      </c>
      <c r="F106" s="1"/>
      <c r="G106" s="1"/>
    </row>
    <row r="107" spans="1:7" x14ac:dyDescent="0.2">
      <c r="A107">
        <f>GOF!F$12/1000+A106</f>
        <v>1.6960000000000013</v>
      </c>
      <c r="B107" t="e">
        <f t="shared" si="3"/>
        <v>#NUM!</v>
      </c>
      <c r="C107" t="e">
        <f>IF(A107&gt;=GOF!$F$11,B107,0)</f>
        <v>#NUM!</v>
      </c>
      <c r="D107" s="1" t="e">
        <f t="shared" si="2"/>
        <v>#NUM!</v>
      </c>
      <c r="E107" s="23" t="str">
        <f>IF(GOF!D107&gt;0,(GOF!C107-GOF!D107)^2/GOF!D107,"")</f>
        <v/>
      </c>
      <c r="F107" s="1"/>
      <c r="G107" s="1"/>
    </row>
    <row r="108" spans="1:7" x14ac:dyDescent="0.2">
      <c r="A108">
        <f>GOF!F$12/1000+A107</f>
        <v>1.7120000000000013</v>
      </c>
      <c r="B108" t="e">
        <f t="shared" si="3"/>
        <v>#NUM!</v>
      </c>
      <c r="C108" t="e">
        <f>IF(A108&gt;=GOF!$F$11,B108,0)</f>
        <v>#NUM!</v>
      </c>
      <c r="D108" s="1" t="e">
        <f t="shared" si="2"/>
        <v>#NUM!</v>
      </c>
      <c r="E108" s="23" t="str">
        <f>IF(GOF!D108&gt;0,(GOF!C108-GOF!D108)^2/GOF!D108,"")</f>
        <v/>
      </c>
      <c r="F108" s="1"/>
      <c r="G108" s="1"/>
    </row>
    <row r="109" spans="1:7" x14ac:dyDescent="0.2">
      <c r="A109">
        <f>GOF!F$12/1000+A108</f>
        <v>1.7280000000000013</v>
      </c>
      <c r="B109" t="e">
        <f t="shared" si="3"/>
        <v>#NUM!</v>
      </c>
      <c r="C109" t="e">
        <f>IF(A109&gt;=GOF!$F$11,B109,0)</f>
        <v>#NUM!</v>
      </c>
      <c r="D109" s="1" t="e">
        <f t="shared" si="2"/>
        <v>#NUM!</v>
      </c>
      <c r="E109" s="23" t="str">
        <f>IF(GOF!D109&gt;0,(GOF!C109-GOF!D109)^2/GOF!D109,"")</f>
        <v/>
      </c>
      <c r="F109" s="1"/>
      <c r="G109" s="1"/>
    </row>
    <row r="110" spans="1:7" x14ac:dyDescent="0.2">
      <c r="A110">
        <f>GOF!F$12/1000+A109</f>
        <v>1.7440000000000013</v>
      </c>
      <c r="B110" t="e">
        <f t="shared" si="3"/>
        <v>#NUM!</v>
      </c>
      <c r="C110" t="e">
        <f>IF(A110&gt;=GOF!$F$11,B110,0)</f>
        <v>#NUM!</v>
      </c>
      <c r="D110" s="1" t="e">
        <f t="shared" si="2"/>
        <v>#NUM!</v>
      </c>
      <c r="E110" s="23" t="str">
        <f>IF(GOF!D110&gt;0,(GOF!C110-GOF!D110)^2/GOF!D110,"")</f>
        <v/>
      </c>
      <c r="F110" s="1"/>
      <c r="G110" s="1"/>
    </row>
    <row r="111" spans="1:7" x14ac:dyDescent="0.2">
      <c r="A111">
        <f>GOF!F$12/1000+A110</f>
        <v>1.7600000000000013</v>
      </c>
      <c r="B111" t="e">
        <f t="shared" si="3"/>
        <v>#NUM!</v>
      </c>
      <c r="C111" t="e">
        <f>IF(A111&gt;=GOF!$F$11,B111,0)</f>
        <v>#NUM!</v>
      </c>
      <c r="D111" s="1" t="e">
        <f t="shared" si="2"/>
        <v>#NUM!</v>
      </c>
      <c r="E111" s="23" t="str">
        <f>IF(GOF!D111&gt;0,(GOF!C111-GOF!D111)^2/GOF!D111,"")</f>
        <v/>
      </c>
      <c r="F111" s="1"/>
      <c r="G111" s="1"/>
    </row>
    <row r="112" spans="1:7" x14ac:dyDescent="0.2">
      <c r="A112">
        <f>GOF!F$12/1000+A111</f>
        <v>1.7760000000000014</v>
      </c>
      <c r="B112" t="e">
        <f t="shared" si="3"/>
        <v>#NUM!</v>
      </c>
      <c r="C112" t="e">
        <f>IF(A112&gt;=GOF!$F$11,B112,0)</f>
        <v>#NUM!</v>
      </c>
      <c r="D112" s="1" t="e">
        <f t="shared" si="2"/>
        <v>#NUM!</v>
      </c>
      <c r="E112" s="23" t="str">
        <f>IF(GOF!D112&gt;0,(GOF!C112-GOF!D112)^2/GOF!D112,"")</f>
        <v/>
      </c>
      <c r="F112" s="1"/>
      <c r="G112" s="1"/>
    </row>
    <row r="113" spans="1:7" x14ac:dyDescent="0.2">
      <c r="A113">
        <f>GOF!F$12/1000+A112</f>
        <v>1.7920000000000014</v>
      </c>
      <c r="B113" t="e">
        <f t="shared" si="3"/>
        <v>#NUM!</v>
      </c>
      <c r="C113" t="e">
        <f>IF(A113&gt;=GOF!$F$11,B113,0)</f>
        <v>#NUM!</v>
      </c>
      <c r="D113" s="1" t="e">
        <f t="shared" si="2"/>
        <v>#NUM!</v>
      </c>
      <c r="E113" s="23" t="str">
        <f>IF(GOF!D113&gt;0,(GOF!C113-GOF!D113)^2/GOF!D113,"")</f>
        <v/>
      </c>
      <c r="F113" s="1"/>
      <c r="G113" s="1"/>
    </row>
    <row r="114" spans="1:7" x14ac:dyDescent="0.2">
      <c r="A114">
        <f>GOF!F$12/1000+A113</f>
        <v>1.8080000000000014</v>
      </c>
      <c r="B114" t="e">
        <f t="shared" si="3"/>
        <v>#NUM!</v>
      </c>
      <c r="C114" t="e">
        <f>IF(A114&gt;=GOF!$F$11,B114,0)</f>
        <v>#NUM!</v>
      </c>
      <c r="D114" s="1" t="e">
        <f t="shared" si="2"/>
        <v>#NUM!</v>
      </c>
      <c r="E114" s="23" t="str">
        <f>IF(GOF!D114&gt;0,(GOF!C114-GOF!D114)^2/GOF!D114,"")</f>
        <v/>
      </c>
      <c r="F114" s="1"/>
      <c r="G114" s="1"/>
    </row>
    <row r="115" spans="1:7" x14ac:dyDescent="0.2">
      <c r="A115">
        <f>GOF!F$12/1000+A114</f>
        <v>1.8240000000000014</v>
      </c>
      <c r="B115" t="e">
        <f t="shared" si="3"/>
        <v>#NUM!</v>
      </c>
      <c r="C115" t="e">
        <f>IF(A115&gt;=GOF!$F$11,B115,0)</f>
        <v>#NUM!</v>
      </c>
      <c r="D115" s="1" t="e">
        <f t="shared" si="2"/>
        <v>#NUM!</v>
      </c>
      <c r="E115" s="23" t="str">
        <f>IF(GOF!D115&gt;0,(GOF!C115-GOF!D115)^2/GOF!D115,"")</f>
        <v/>
      </c>
      <c r="F115" s="1"/>
      <c r="G115" s="1"/>
    </row>
    <row r="116" spans="1:7" x14ac:dyDescent="0.2">
      <c r="A116">
        <f>GOF!F$12/1000+A115</f>
        <v>1.8400000000000014</v>
      </c>
      <c r="B116" t="e">
        <f t="shared" si="3"/>
        <v>#NUM!</v>
      </c>
      <c r="C116" t="e">
        <f>IF(A116&gt;=GOF!$F$11,B116,0)</f>
        <v>#NUM!</v>
      </c>
      <c r="D116" s="1" t="e">
        <f t="shared" si="2"/>
        <v>#NUM!</v>
      </c>
      <c r="E116" s="23" t="str">
        <f>IF(GOF!D116&gt;0,(GOF!C116-GOF!D116)^2/GOF!D116,"")</f>
        <v/>
      </c>
      <c r="F116" s="1"/>
      <c r="G116" s="1"/>
    </row>
    <row r="117" spans="1:7" x14ac:dyDescent="0.2">
      <c r="A117">
        <f>GOF!F$12/1000+A116</f>
        <v>1.8560000000000014</v>
      </c>
      <c r="B117" t="e">
        <f t="shared" si="3"/>
        <v>#NUM!</v>
      </c>
      <c r="C117" t="e">
        <f>IF(A117&gt;=GOF!$F$11,B117,0)</f>
        <v>#NUM!</v>
      </c>
      <c r="D117" s="1" t="e">
        <f t="shared" si="2"/>
        <v>#NUM!</v>
      </c>
      <c r="E117" s="23" t="str">
        <f>IF(GOF!D117&gt;0,(GOF!C117-GOF!D117)^2/GOF!D117,"")</f>
        <v/>
      </c>
      <c r="F117" s="1"/>
      <c r="G117" s="1"/>
    </row>
    <row r="118" spans="1:7" x14ac:dyDescent="0.2">
      <c r="A118">
        <f>GOF!F$12/1000+A117</f>
        <v>1.8720000000000014</v>
      </c>
      <c r="B118" t="e">
        <f t="shared" si="3"/>
        <v>#NUM!</v>
      </c>
      <c r="C118" t="e">
        <f>IF(A118&gt;=GOF!$F$11,B118,0)</f>
        <v>#NUM!</v>
      </c>
      <c r="D118" s="1" t="e">
        <f t="shared" si="2"/>
        <v>#NUM!</v>
      </c>
      <c r="E118" s="23" t="str">
        <f>IF(GOF!D118&gt;0,(GOF!C118-GOF!D118)^2/GOF!D118,"")</f>
        <v/>
      </c>
      <c r="F118" s="1"/>
      <c r="G118" s="1"/>
    </row>
    <row r="119" spans="1:7" x14ac:dyDescent="0.2">
      <c r="A119">
        <f>GOF!F$12/1000+A118</f>
        <v>1.8880000000000015</v>
      </c>
      <c r="B119" t="e">
        <f t="shared" si="3"/>
        <v>#NUM!</v>
      </c>
      <c r="C119" t="e">
        <f>IF(A119&gt;=GOF!$F$11,B119,0)</f>
        <v>#NUM!</v>
      </c>
      <c r="D119" s="1" t="e">
        <f t="shared" si="2"/>
        <v>#NUM!</v>
      </c>
      <c r="E119" s="23" t="str">
        <f>IF(GOF!D119&gt;0,(GOF!C119-GOF!D119)^2/GOF!D119,"")</f>
        <v/>
      </c>
      <c r="F119" s="1"/>
      <c r="G119" s="1"/>
    </row>
    <row r="120" spans="1:7" x14ac:dyDescent="0.2">
      <c r="A120">
        <f>GOF!F$12/1000+A119</f>
        <v>1.9040000000000015</v>
      </c>
      <c r="B120" t="e">
        <f t="shared" si="3"/>
        <v>#NUM!</v>
      </c>
      <c r="C120" t="e">
        <f>IF(A120&gt;=GOF!$F$11,B120,0)</f>
        <v>#NUM!</v>
      </c>
      <c r="D120" s="1" t="e">
        <f t="shared" si="2"/>
        <v>#NUM!</v>
      </c>
      <c r="E120" s="23" t="str">
        <f>IF(GOF!D120&gt;0,(GOF!C120-GOF!D120)^2/GOF!D120,"")</f>
        <v/>
      </c>
      <c r="F120" s="1"/>
      <c r="G120" s="1"/>
    </row>
    <row r="121" spans="1:7" x14ac:dyDescent="0.2">
      <c r="A121">
        <f>GOF!F$12/1000+A120</f>
        <v>1.9200000000000015</v>
      </c>
      <c r="B121" t="e">
        <f t="shared" si="3"/>
        <v>#NUM!</v>
      </c>
      <c r="C121" t="e">
        <f>IF(A121&gt;=GOF!$F$11,B121,0)</f>
        <v>#NUM!</v>
      </c>
      <c r="D121" s="1" t="e">
        <f t="shared" si="2"/>
        <v>#NUM!</v>
      </c>
      <c r="E121" s="23" t="str">
        <f>IF(GOF!D121&gt;0,(GOF!C121-GOF!D121)^2/GOF!D121,"")</f>
        <v/>
      </c>
      <c r="F121" s="1"/>
      <c r="G121" s="1"/>
    </row>
    <row r="122" spans="1:7" x14ac:dyDescent="0.2">
      <c r="A122">
        <f>GOF!F$12/1000+A121</f>
        <v>1.9360000000000015</v>
      </c>
      <c r="B122" t="e">
        <f t="shared" si="3"/>
        <v>#NUM!</v>
      </c>
      <c r="C122" t="e">
        <f>IF(A122&gt;=GOF!$F$11,B122,0)</f>
        <v>#NUM!</v>
      </c>
      <c r="D122" s="1" t="e">
        <f t="shared" si="2"/>
        <v>#NUM!</v>
      </c>
      <c r="E122" s="23" t="str">
        <f>IF(GOF!D122&gt;0,(GOF!C122-GOF!D122)^2/GOF!D122,"")</f>
        <v/>
      </c>
      <c r="F122" s="1"/>
      <c r="G122" s="1"/>
    </row>
    <row r="123" spans="1:7" x14ac:dyDescent="0.2">
      <c r="A123">
        <f>GOF!F$12/1000+A122</f>
        <v>1.9520000000000015</v>
      </c>
      <c r="B123" t="e">
        <f t="shared" si="3"/>
        <v>#NUM!</v>
      </c>
      <c r="C123" t="e">
        <f>IF(A123&gt;=GOF!$F$11,B123,0)</f>
        <v>#NUM!</v>
      </c>
      <c r="D123" s="1" t="e">
        <f t="shared" si="2"/>
        <v>#NUM!</v>
      </c>
      <c r="E123" s="23" t="str">
        <f>IF(GOF!D123&gt;0,(GOF!C123-GOF!D123)^2/GOF!D123,"")</f>
        <v/>
      </c>
      <c r="F123" s="1"/>
      <c r="G123" s="1"/>
    </row>
    <row r="124" spans="1:7" x14ac:dyDescent="0.2">
      <c r="A124">
        <f>GOF!F$12/1000+A123</f>
        <v>1.9680000000000015</v>
      </c>
      <c r="B124" t="e">
        <f t="shared" si="3"/>
        <v>#NUM!</v>
      </c>
      <c r="C124" t="e">
        <f>IF(A124&gt;=GOF!$F$11,B124,0)</f>
        <v>#NUM!</v>
      </c>
      <c r="D124" s="1" t="e">
        <f t="shared" si="2"/>
        <v>#NUM!</v>
      </c>
      <c r="E124" s="23" t="str">
        <f>IF(GOF!D124&gt;0,(GOF!C124-GOF!D124)^2/GOF!D124,"")</f>
        <v/>
      </c>
      <c r="F124" s="1"/>
      <c r="G124" s="1"/>
    </row>
    <row r="125" spans="1:7" x14ac:dyDescent="0.2">
      <c r="A125">
        <f>GOF!F$12/1000+A124</f>
        <v>1.9840000000000015</v>
      </c>
      <c r="B125" t="e">
        <f t="shared" si="3"/>
        <v>#NUM!</v>
      </c>
      <c r="C125" t="e">
        <f>IF(A125&gt;=GOF!$F$11,B125,0)</f>
        <v>#NUM!</v>
      </c>
      <c r="D125" s="1" t="e">
        <f t="shared" si="2"/>
        <v>#NUM!</v>
      </c>
      <c r="E125" s="23" t="str">
        <f>IF(GOF!D125&gt;0,(GOF!C125-GOF!D125)^2/GOF!D125,"")</f>
        <v/>
      </c>
      <c r="F125" s="1"/>
      <c r="G125" s="1"/>
    </row>
    <row r="126" spans="1:7" x14ac:dyDescent="0.2">
      <c r="A126">
        <f>GOF!F$12/1000+A125</f>
        <v>2.0000000000000013</v>
      </c>
      <c r="B126" t="e">
        <f t="shared" si="3"/>
        <v>#NUM!</v>
      </c>
      <c r="C126" t="e">
        <f>IF(A126&gt;=GOF!$F$11,B126,0)</f>
        <v>#NUM!</v>
      </c>
      <c r="D126" s="1" t="e">
        <f t="shared" si="2"/>
        <v>#NUM!</v>
      </c>
      <c r="E126" s="23" t="str">
        <f>IF(GOF!D126&gt;0,(GOF!C126-GOF!D126)^2/GOF!D126,"")</f>
        <v/>
      </c>
      <c r="F126" s="1"/>
      <c r="G126" s="1"/>
    </row>
    <row r="127" spans="1:7" x14ac:dyDescent="0.2">
      <c r="A127">
        <f>GOF!F$12/1000+A126</f>
        <v>2.0160000000000013</v>
      </c>
      <c r="B127" t="e">
        <f t="shared" si="3"/>
        <v>#NUM!</v>
      </c>
      <c r="C127" t="e">
        <f>IF(A127&gt;=GOF!$F$11,B127,0)</f>
        <v>#NUM!</v>
      </c>
      <c r="D127" s="1" t="e">
        <f t="shared" si="2"/>
        <v>#NUM!</v>
      </c>
      <c r="E127" s="23" t="str">
        <f>IF(GOF!D127&gt;0,(GOF!C127-GOF!D127)^2/GOF!D127,"")</f>
        <v/>
      </c>
      <c r="F127" s="1"/>
      <c r="G127" s="1"/>
    </row>
    <row r="128" spans="1:7" x14ac:dyDescent="0.2">
      <c r="A128">
        <f>GOF!F$12/1000+A127</f>
        <v>2.0320000000000014</v>
      </c>
      <c r="B128" t="e">
        <f t="shared" si="3"/>
        <v>#NUM!</v>
      </c>
      <c r="C128" t="e">
        <f>IF(A128&gt;=GOF!$F$11,B128,0)</f>
        <v>#NUM!</v>
      </c>
      <c r="D128" s="1" t="e">
        <f t="shared" si="2"/>
        <v>#NUM!</v>
      </c>
      <c r="E128" s="23" t="str">
        <f>IF(GOF!D128&gt;0,(GOF!C128-GOF!D128)^2/GOF!D128,"")</f>
        <v/>
      </c>
      <c r="F128" s="1"/>
      <c r="G128" s="1"/>
    </row>
    <row r="129" spans="1:7" x14ac:dyDescent="0.2">
      <c r="A129">
        <f>GOF!F$12/1000+A128</f>
        <v>2.0480000000000014</v>
      </c>
      <c r="B129" t="e">
        <f t="shared" si="3"/>
        <v>#NUM!</v>
      </c>
      <c r="C129" t="e">
        <f>IF(A129&gt;=GOF!$F$11,B129,0)</f>
        <v>#NUM!</v>
      </c>
      <c r="D129" s="1" t="e">
        <f t="shared" si="2"/>
        <v>#NUM!</v>
      </c>
      <c r="E129" s="23" t="str">
        <f>IF(GOF!D129&gt;0,(GOF!C129-GOF!D129)^2/GOF!D129,"")</f>
        <v/>
      </c>
      <c r="F129" s="1"/>
      <c r="G129" s="1"/>
    </row>
    <row r="130" spans="1:7" x14ac:dyDescent="0.2">
      <c r="A130">
        <f>GOF!F$12/1000+A129</f>
        <v>2.0640000000000014</v>
      </c>
      <c r="B130" t="e">
        <f t="shared" si="3"/>
        <v>#NUM!</v>
      </c>
      <c r="C130" t="e">
        <f>IF(A130&gt;=GOF!$F$11,B130,0)</f>
        <v>#NUM!</v>
      </c>
      <c r="D130" s="1" t="e">
        <f t="shared" ref="D130:D193" si="4">CHIDIST(A130,F$1)</f>
        <v>#NUM!</v>
      </c>
      <c r="E130" s="23" t="str">
        <f>IF(GOF!D130&gt;0,(GOF!C130-GOF!D130)^2/GOF!D130,"")</f>
        <v/>
      </c>
      <c r="F130" s="1"/>
      <c r="G130" s="1"/>
    </row>
    <row r="131" spans="1:7" x14ac:dyDescent="0.2">
      <c r="A131">
        <f>GOF!F$12/1000+A130</f>
        <v>2.0800000000000014</v>
      </c>
      <c r="B131" t="e">
        <f t="shared" ref="B131:B194" si="5">_xlfn.CHISQ.DIST(A131,F$1,FALSE)</f>
        <v>#NUM!</v>
      </c>
      <c r="C131" t="e">
        <f>IF(A131&gt;=GOF!$F$11,B131,0)</f>
        <v>#NUM!</v>
      </c>
      <c r="D131" s="1" t="e">
        <f t="shared" si="4"/>
        <v>#NUM!</v>
      </c>
      <c r="E131" s="23" t="str">
        <f>IF(GOF!D131&gt;0,(GOF!C131-GOF!D131)^2/GOF!D131,"")</f>
        <v/>
      </c>
      <c r="F131" s="1"/>
      <c r="G131" s="1"/>
    </row>
    <row r="132" spans="1:7" x14ac:dyDescent="0.2">
      <c r="A132">
        <f>GOF!F$12/1000+A131</f>
        <v>2.0960000000000014</v>
      </c>
      <c r="B132" t="e">
        <f t="shared" si="5"/>
        <v>#NUM!</v>
      </c>
      <c r="C132" t="e">
        <f>IF(A132&gt;=GOF!$F$11,B132,0)</f>
        <v>#NUM!</v>
      </c>
      <c r="D132" s="1" t="e">
        <f t="shared" si="4"/>
        <v>#NUM!</v>
      </c>
      <c r="E132" s="23" t="str">
        <f>IF(GOF!D132&gt;0,(GOF!C132-GOF!D132)^2/GOF!D132,"")</f>
        <v/>
      </c>
      <c r="F132" s="1"/>
      <c r="G132" s="1"/>
    </row>
    <row r="133" spans="1:7" x14ac:dyDescent="0.2">
      <c r="A133">
        <f>GOF!F$12/1000+A132</f>
        <v>2.1120000000000014</v>
      </c>
      <c r="B133" t="e">
        <f t="shared" si="5"/>
        <v>#NUM!</v>
      </c>
      <c r="C133" t="e">
        <f>IF(A133&gt;=GOF!$F$11,B133,0)</f>
        <v>#NUM!</v>
      </c>
      <c r="D133" s="1" t="e">
        <f t="shared" si="4"/>
        <v>#NUM!</v>
      </c>
      <c r="E133" s="23" t="str">
        <f>IF(GOF!D133&gt;0,(GOF!C133-GOF!D133)^2/GOF!D133,"")</f>
        <v/>
      </c>
      <c r="F133" s="1"/>
      <c r="G133" s="1"/>
    </row>
    <row r="134" spans="1:7" x14ac:dyDescent="0.2">
      <c r="A134">
        <f>GOF!F$12/1000+A133</f>
        <v>2.1280000000000014</v>
      </c>
      <c r="B134" t="e">
        <f t="shared" si="5"/>
        <v>#NUM!</v>
      </c>
      <c r="C134" t="e">
        <f>IF(A134&gt;=GOF!$F$11,B134,0)</f>
        <v>#NUM!</v>
      </c>
      <c r="D134" s="1" t="e">
        <f t="shared" si="4"/>
        <v>#NUM!</v>
      </c>
      <c r="E134" s="23" t="str">
        <f>IF(GOF!D134&gt;0,(GOF!C134-GOF!D134)^2/GOF!D134,"")</f>
        <v/>
      </c>
      <c r="F134" s="1"/>
      <c r="G134" s="1"/>
    </row>
    <row r="135" spans="1:7" x14ac:dyDescent="0.2">
      <c r="A135">
        <f>GOF!F$12/1000+A134</f>
        <v>2.1440000000000015</v>
      </c>
      <c r="B135" t="e">
        <f t="shared" si="5"/>
        <v>#NUM!</v>
      </c>
      <c r="C135" t="e">
        <f>IF(A135&gt;=GOF!$F$11,B135,0)</f>
        <v>#NUM!</v>
      </c>
      <c r="D135" s="1" t="e">
        <f t="shared" si="4"/>
        <v>#NUM!</v>
      </c>
      <c r="E135" s="23" t="str">
        <f>IF(GOF!D135&gt;0,(GOF!C135-GOF!D135)^2/GOF!D135,"")</f>
        <v/>
      </c>
      <c r="F135" s="1"/>
      <c r="G135" s="1"/>
    </row>
    <row r="136" spans="1:7" x14ac:dyDescent="0.2">
      <c r="A136">
        <f>GOF!F$12/1000+A135</f>
        <v>2.1600000000000015</v>
      </c>
      <c r="B136" t="e">
        <f t="shared" si="5"/>
        <v>#NUM!</v>
      </c>
      <c r="C136" t="e">
        <f>IF(A136&gt;=GOF!$F$11,B136,0)</f>
        <v>#NUM!</v>
      </c>
      <c r="D136" s="1" t="e">
        <f t="shared" si="4"/>
        <v>#NUM!</v>
      </c>
      <c r="E136" s="23" t="str">
        <f>IF(GOF!D136&gt;0,(GOF!C136-GOF!D136)^2/GOF!D136,"")</f>
        <v/>
      </c>
      <c r="F136" s="1"/>
      <c r="G136" s="1"/>
    </row>
    <row r="137" spans="1:7" x14ac:dyDescent="0.2">
      <c r="A137">
        <f>GOF!F$12/1000+A136</f>
        <v>2.1760000000000015</v>
      </c>
      <c r="B137" t="e">
        <f t="shared" si="5"/>
        <v>#NUM!</v>
      </c>
      <c r="C137" t="e">
        <f>IF(A137&gt;=GOF!$F$11,B137,0)</f>
        <v>#NUM!</v>
      </c>
      <c r="D137" s="1" t="e">
        <f t="shared" si="4"/>
        <v>#NUM!</v>
      </c>
      <c r="E137" s="23" t="str">
        <f>IF(GOF!D137&gt;0,(GOF!C137-GOF!D137)^2/GOF!D137,"")</f>
        <v/>
      </c>
      <c r="F137" s="1"/>
      <c r="G137" s="1"/>
    </row>
    <row r="138" spans="1:7" x14ac:dyDescent="0.2">
      <c r="A138">
        <f>GOF!F$12/1000+A137</f>
        <v>2.1920000000000015</v>
      </c>
      <c r="B138" t="e">
        <f t="shared" si="5"/>
        <v>#NUM!</v>
      </c>
      <c r="C138" t="e">
        <f>IF(A138&gt;=GOF!$F$11,B138,0)</f>
        <v>#NUM!</v>
      </c>
      <c r="D138" s="1" t="e">
        <f t="shared" si="4"/>
        <v>#NUM!</v>
      </c>
      <c r="E138" s="23" t="str">
        <f>IF(GOF!D138&gt;0,(GOF!C138-GOF!D138)^2/GOF!D138,"")</f>
        <v/>
      </c>
      <c r="F138" s="1"/>
      <c r="G138" s="1"/>
    </row>
    <row r="139" spans="1:7" x14ac:dyDescent="0.2">
      <c r="A139">
        <f>GOF!F$12/1000+A138</f>
        <v>2.2080000000000015</v>
      </c>
      <c r="B139" t="e">
        <f t="shared" si="5"/>
        <v>#NUM!</v>
      </c>
      <c r="C139" t="e">
        <f>IF(A139&gt;=GOF!$F$11,B139,0)</f>
        <v>#NUM!</v>
      </c>
      <c r="D139" s="1" t="e">
        <f t="shared" si="4"/>
        <v>#NUM!</v>
      </c>
      <c r="E139" s="23" t="str">
        <f>IF(GOF!D139&gt;0,(GOF!C139-GOF!D139)^2/GOF!D139,"")</f>
        <v/>
      </c>
      <c r="F139" s="1"/>
      <c r="G139" s="1"/>
    </row>
    <row r="140" spans="1:7" x14ac:dyDescent="0.2">
      <c r="A140">
        <f>GOF!F$12/1000+A139</f>
        <v>2.2240000000000015</v>
      </c>
      <c r="B140" t="e">
        <f t="shared" si="5"/>
        <v>#NUM!</v>
      </c>
      <c r="C140" t="e">
        <f>IF(A140&gt;=GOF!$F$11,B140,0)</f>
        <v>#NUM!</v>
      </c>
      <c r="D140" s="1" t="e">
        <f t="shared" si="4"/>
        <v>#NUM!</v>
      </c>
      <c r="E140" s="23" t="str">
        <f>IF(GOF!D140&gt;0,(GOF!C140-GOF!D140)^2/GOF!D140,"")</f>
        <v/>
      </c>
      <c r="F140" s="1"/>
      <c r="G140" s="1"/>
    </row>
    <row r="141" spans="1:7" x14ac:dyDescent="0.2">
      <c r="A141">
        <f>GOF!F$12/1000+A140</f>
        <v>2.2400000000000015</v>
      </c>
      <c r="B141" t="e">
        <f t="shared" si="5"/>
        <v>#NUM!</v>
      </c>
      <c r="C141" t="e">
        <f>IF(A141&gt;=GOF!$F$11,B141,0)</f>
        <v>#NUM!</v>
      </c>
      <c r="D141" s="1" t="e">
        <f t="shared" si="4"/>
        <v>#NUM!</v>
      </c>
      <c r="E141" s="23" t="str">
        <f>IF(GOF!D141&gt;0,(GOF!C141-GOF!D141)^2/GOF!D141,"")</f>
        <v/>
      </c>
      <c r="F141" s="1"/>
      <c r="G141" s="1"/>
    </row>
    <row r="142" spans="1:7" x14ac:dyDescent="0.2">
      <c r="A142">
        <f>GOF!F$12/1000+A141</f>
        <v>2.2560000000000016</v>
      </c>
      <c r="B142" t="e">
        <f t="shared" si="5"/>
        <v>#NUM!</v>
      </c>
      <c r="C142" t="e">
        <f>IF(A142&gt;=GOF!$F$11,B142,0)</f>
        <v>#NUM!</v>
      </c>
      <c r="D142" s="1" t="e">
        <f t="shared" si="4"/>
        <v>#NUM!</v>
      </c>
      <c r="E142" s="23" t="str">
        <f>IF(GOF!D142&gt;0,(GOF!C142-GOF!D142)^2/GOF!D142,"")</f>
        <v/>
      </c>
      <c r="F142" s="1"/>
      <c r="G142" s="1"/>
    </row>
    <row r="143" spans="1:7" x14ac:dyDescent="0.2">
      <c r="A143">
        <f>GOF!F$12/1000+A142</f>
        <v>2.2720000000000016</v>
      </c>
      <c r="B143" t="e">
        <f t="shared" si="5"/>
        <v>#NUM!</v>
      </c>
      <c r="C143" t="e">
        <f>IF(A143&gt;=GOF!$F$11,B143,0)</f>
        <v>#NUM!</v>
      </c>
      <c r="D143" s="1" t="e">
        <f t="shared" si="4"/>
        <v>#NUM!</v>
      </c>
      <c r="E143" s="23" t="str">
        <f>IF(GOF!D143&gt;0,(GOF!C143-GOF!D143)^2/GOF!D143,"")</f>
        <v/>
      </c>
      <c r="F143" s="1"/>
      <c r="G143" s="1"/>
    </row>
    <row r="144" spans="1:7" x14ac:dyDescent="0.2">
      <c r="A144">
        <f>GOF!F$12/1000+A143</f>
        <v>2.2880000000000016</v>
      </c>
      <c r="B144" t="e">
        <f t="shared" si="5"/>
        <v>#NUM!</v>
      </c>
      <c r="C144" t="e">
        <f>IF(A144&gt;=GOF!$F$11,B144,0)</f>
        <v>#NUM!</v>
      </c>
      <c r="D144" s="1" t="e">
        <f t="shared" si="4"/>
        <v>#NUM!</v>
      </c>
      <c r="E144" s="23" t="str">
        <f>IF(GOF!D144&gt;0,(GOF!C144-GOF!D144)^2/GOF!D144,"")</f>
        <v/>
      </c>
      <c r="F144" s="1"/>
      <c r="G144" s="1"/>
    </row>
    <row r="145" spans="1:7" x14ac:dyDescent="0.2">
      <c r="A145">
        <f>GOF!F$12/1000+A144</f>
        <v>2.3040000000000016</v>
      </c>
      <c r="B145" t="e">
        <f t="shared" si="5"/>
        <v>#NUM!</v>
      </c>
      <c r="C145" t="e">
        <f>IF(A145&gt;=GOF!$F$11,B145,0)</f>
        <v>#NUM!</v>
      </c>
      <c r="D145" s="1" t="e">
        <f t="shared" si="4"/>
        <v>#NUM!</v>
      </c>
      <c r="E145" s="23" t="str">
        <f>IF(GOF!D145&gt;0,(GOF!C145-GOF!D145)^2/GOF!D145,"")</f>
        <v/>
      </c>
      <c r="F145" s="1"/>
      <c r="G145" s="1"/>
    </row>
    <row r="146" spans="1:7" x14ac:dyDescent="0.2">
      <c r="A146">
        <f>GOF!F$12/1000+A145</f>
        <v>2.3200000000000016</v>
      </c>
      <c r="B146" t="e">
        <f t="shared" si="5"/>
        <v>#NUM!</v>
      </c>
      <c r="C146" t="e">
        <f>IF(A146&gt;=GOF!$F$11,B146,0)</f>
        <v>#NUM!</v>
      </c>
      <c r="D146" s="1" t="e">
        <f t="shared" si="4"/>
        <v>#NUM!</v>
      </c>
      <c r="E146" s="23" t="str">
        <f>IF(GOF!D146&gt;0,(GOF!C146-GOF!D146)^2/GOF!D146,"")</f>
        <v/>
      </c>
      <c r="F146" s="1"/>
      <c r="G146" s="1"/>
    </row>
    <row r="147" spans="1:7" x14ac:dyDescent="0.2">
      <c r="A147">
        <f>GOF!F$12/1000+A146</f>
        <v>2.3360000000000016</v>
      </c>
      <c r="B147" t="e">
        <f t="shared" si="5"/>
        <v>#NUM!</v>
      </c>
      <c r="C147" t="e">
        <f>IF(A147&gt;=GOF!$F$11,B147,0)</f>
        <v>#NUM!</v>
      </c>
      <c r="D147" s="1" t="e">
        <f t="shared" si="4"/>
        <v>#NUM!</v>
      </c>
      <c r="E147" s="23" t="str">
        <f>IF(GOF!D147&gt;0,(GOF!C147-GOF!D147)^2/GOF!D147,"")</f>
        <v/>
      </c>
      <c r="F147" s="1"/>
      <c r="G147" s="1"/>
    </row>
    <row r="148" spans="1:7" x14ac:dyDescent="0.2">
      <c r="A148">
        <f>GOF!F$12/1000+A147</f>
        <v>2.3520000000000016</v>
      </c>
      <c r="B148" t="e">
        <f t="shared" si="5"/>
        <v>#NUM!</v>
      </c>
      <c r="C148" t="e">
        <f>IF(A148&gt;=GOF!$F$11,B148,0)</f>
        <v>#NUM!</v>
      </c>
      <c r="D148" s="1" t="e">
        <f t="shared" si="4"/>
        <v>#NUM!</v>
      </c>
      <c r="E148" s="23" t="str">
        <f>IF(GOF!D148&gt;0,(GOF!C148-GOF!D148)^2/GOF!D148,"")</f>
        <v/>
      </c>
      <c r="F148" s="1"/>
      <c r="G148" s="1"/>
    </row>
    <row r="149" spans="1:7" x14ac:dyDescent="0.2">
      <c r="A149">
        <f>GOF!F$12/1000+A148</f>
        <v>2.3680000000000017</v>
      </c>
      <c r="B149" t="e">
        <f t="shared" si="5"/>
        <v>#NUM!</v>
      </c>
      <c r="C149" t="e">
        <f>IF(A149&gt;=GOF!$F$11,B149,0)</f>
        <v>#NUM!</v>
      </c>
      <c r="D149" s="1" t="e">
        <f t="shared" si="4"/>
        <v>#NUM!</v>
      </c>
      <c r="E149" s="23" t="str">
        <f>IF(GOF!D149&gt;0,(GOF!C149-GOF!D149)^2/GOF!D149,"")</f>
        <v/>
      </c>
      <c r="F149" s="1"/>
      <c r="G149" s="1"/>
    </row>
    <row r="150" spans="1:7" x14ac:dyDescent="0.2">
      <c r="A150">
        <f>GOF!F$12/1000+A149</f>
        <v>2.3840000000000017</v>
      </c>
      <c r="B150" t="e">
        <f t="shared" si="5"/>
        <v>#NUM!</v>
      </c>
      <c r="C150" t="e">
        <f>IF(A150&gt;=GOF!$F$11,B150,0)</f>
        <v>#NUM!</v>
      </c>
      <c r="D150" s="1" t="e">
        <f t="shared" si="4"/>
        <v>#NUM!</v>
      </c>
      <c r="E150" s="23" t="str">
        <f>IF(GOF!D150&gt;0,(GOF!C150-GOF!D150)^2/GOF!D150,"")</f>
        <v/>
      </c>
      <c r="F150" s="1"/>
      <c r="G150" s="1"/>
    </row>
    <row r="151" spans="1:7" x14ac:dyDescent="0.2">
      <c r="A151">
        <f>GOF!F$12/1000+A150</f>
        <v>2.4000000000000017</v>
      </c>
      <c r="B151" t="e">
        <f t="shared" si="5"/>
        <v>#NUM!</v>
      </c>
      <c r="C151" t="e">
        <f>IF(A151&gt;=GOF!$F$11,B151,0)</f>
        <v>#NUM!</v>
      </c>
      <c r="D151" s="1" t="e">
        <f t="shared" si="4"/>
        <v>#NUM!</v>
      </c>
      <c r="E151" s="23" t="str">
        <f>IF(GOF!D151&gt;0,(GOF!C151-GOF!D151)^2/GOF!D151,"")</f>
        <v/>
      </c>
      <c r="F151" s="1"/>
      <c r="G151" s="1"/>
    </row>
    <row r="152" spans="1:7" x14ac:dyDescent="0.2">
      <c r="A152">
        <f>GOF!F$12/1000+A151</f>
        <v>2.4160000000000017</v>
      </c>
      <c r="B152" t="e">
        <f t="shared" si="5"/>
        <v>#NUM!</v>
      </c>
      <c r="C152" t="e">
        <f>IF(A152&gt;=GOF!$F$11,B152,0)</f>
        <v>#NUM!</v>
      </c>
      <c r="D152" s="1" t="e">
        <f t="shared" si="4"/>
        <v>#NUM!</v>
      </c>
      <c r="E152" s="23" t="str">
        <f>IF(GOF!D152&gt;0,(GOF!C152-GOF!D152)^2/GOF!D152,"")</f>
        <v/>
      </c>
      <c r="F152" s="1"/>
      <c r="G152" s="1"/>
    </row>
    <row r="153" spans="1:7" x14ac:dyDescent="0.2">
      <c r="A153">
        <f>GOF!F$12/1000+A152</f>
        <v>2.4320000000000017</v>
      </c>
      <c r="B153" t="e">
        <f t="shared" si="5"/>
        <v>#NUM!</v>
      </c>
      <c r="C153" t="e">
        <f>IF(A153&gt;=GOF!$F$11,B153,0)</f>
        <v>#NUM!</v>
      </c>
      <c r="D153" s="1" t="e">
        <f t="shared" si="4"/>
        <v>#NUM!</v>
      </c>
      <c r="E153" s="23" t="str">
        <f>IF(GOF!D153&gt;0,(GOF!C153-GOF!D153)^2/GOF!D153,"")</f>
        <v/>
      </c>
      <c r="F153" s="1"/>
      <c r="G153" s="1"/>
    </row>
    <row r="154" spans="1:7" x14ac:dyDescent="0.2">
      <c r="A154">
        <f>GOF!F$12/1000+A153</f>
        <v>2.4480000000000017</v>
      </c>
      <c r="B154" t="e">
        <f t="shared" si="5"/>
        <v>#NUM!</v>
      </c>
      <c r="C154" t="e">
        <f>IF(A154&gt;=GOF!$F$11,B154,0)</f>
        <v>#NUM!</v>
      </c>
      <c r="D154" s="1" t="e">
        <f t="shared" si="4"/>
        <v>#NUM!</v>
      </c>
      <c r="E154" s="23" t="str">
        <f>IF(GOF!D154&gt;0,(GOF!C154-GOF!D154)^2/GOF!D154,"")</f>
        <v/>
      </c>
      <c r="F154" s="1"/>
      <c r="G154" s="1"/>
    </row>
    <row r="155" spans="1:7" x14ac:dyDescent="0.2">
      <c r="A155">
        <f>GOF!F$12/1000+A154</f>
        <v>2.4640000000000017</v>
      </c>
      <c r="B155" t="e">
        <f t="shared" si="5"/>
        <v>#NUM!</v>
      </c>
      <c r="C155" t="e">
        <f>IF(A155&gt;=GOF!$F$11,B155,0)</f>
        <v>#NUM!</v>
      </c>
      <c r="D155" s="1" t="e">
        <f t="shared" si="4"/>
        <v>#NUM!</v>
      </c>
      <c r="E155" s="23" t="str">
        <f>IF(GOF!D155&gt;0,(GOF!C155-GOF!D155)^2/GOF!D155,"")</f>
        <v/>
      </c>
      <c r="F155" s="1"/>
      <c r="G155" s="1"/>
    </row>
    <row r="156" spans="1:7" x14ac:dyDescent="0.2">
      <c r="A156">
        <f>GOF!F$12/1000+A155</f>
        <v>2.4800000000000018</v>
      </c>
      <c r="B156" t="e">
        <f t="shared" si="5"/>
        <v>#NUM!</v>
      </c>
      <c r="C156" t="e">
        <f>IF(A156&gt;=GOF!$F$11,B156,0)</f>
        <v>#NUM!</v>
      </c>
      <c r="D156" s="1" t="e">
        <f t="shared" si="4"/>
        <v>#NUM!</v>
      </c>
      <c r="E156" s="23" t="str">
        <f>IF(GOF!D156&gt;0,(GOF!C156-GOF!D156)^2/GOF!D156,"")</f>
        <v/>
      </c>
      <c r="F156" s="1"/>
      <c r="G156" s="1"/>
    </row>
    <row r="157" spans="1:7" x14ac:dyDescent="0.2">
      <c r="A157">
        <f>GOF!F$12/1000+A156</f>
        <v>2.4960000000000018</v>
      </c>
      <c r="B157" t="e">
        <f t="shared" si="5"/>
        <v>#NUM!</v>
      </c>
      <c r="C157" t="e">
        <f>IF(A157&gt;=GOF!$F$11,B157,0)</f>
        <v>#NUM!</v>
      </c>
      <c r="D157" s="1" t="e">
        <f t="shared" si="4"/>
        <v>#NUM!</v>
      </c>
      <c r="E157" s="23" t="str">
        <f>IF(GOF!D157&gt;0,(GOF!C157-GOF!D157)^2/GOF!D157,"")</f>
        <v/>
      </c>
      <c r="F157" s="1"/>
      <c r="G157" s="1"/>
    </row>
    <row r="158" spans="1:7" x14ac:dyDescent="0.2">
      <c r="A158">
        <f>GOF!F$12/1000+A157</f>
        <v>2.5120000000000018</v>
      </c>
      <c r="B158" t="e">
        <f t="shared" si="5"/>
        <v>#NUM!</v>
      </c>
      <c r="C158" t="e">
        <f>IF(A158&gt;=GOF!$F$11,B158,0)</f>
        <v>#NUM!</v>
      </c>
      <c r="D158" s="1" t="e">
        <f t="shared" si="4"/>
        <v>#NUM!</v>
      </c>
      <c r="E158" s="23" t="str">
        <f>IF(GOF!D158&gt;0,(GOF!C158-GOF!D158)^2/GOF!D158,"")</f>
        <v/>
      </c>
      <c r="F158" s="1"/>
      <c r="G158" s="1"/>
    </row>
    <row r="159" spans="1:7" x14ac:dyDescent="0.2">
      <c r="A159">
        <f>GOF!F$12/1000+A158</f>
        <v>2.5280000000000018</v>
      </c>
      <c r="B159" t="e">
        <f t="shared" si="5"/>
        <v>#NUM!</v>
      </c>
      <c r="C159" t="e">
        <f>IF(A159&gt;=GOF!$F$11,B159,0)</f>
        <v>#NUM!</v>
      </c>
      <c r="D159" s="1" t="e">
        <f t="shared" si="4"/>
        <v>#NUM!</v>
      </c>
      <c r="E159" s="23" t="str">
        <f>IF(GOF!D159&gt;0,(GOF!C159-GOF!D159)^2/GOF!D159,"")</f>
        <v/>
      </c>
      <c r="F159" s="1"/>
      <c r="G159" s="1"/>
    </row>
    <row r="160" spans="1:7" x14ac:dyDescent="0.2">
      <c r="A160">
        <f>GOF!F$12/1000+A159</f>
        <v>2.5440000000000018</v>
      </c>
      <c r="B160" t="e">
        <f t="shared" si="5"/>
        <v>#NUM!</v>
      </c>
      <c r="C160" t="e">
        <f>IF(A160&gt;=GOF!$F$11,B160,0)</f>
        <v>#NUM!</v>
      </c>
      <c r="D160" s="1" t="e">
        <f t="shared" si="4"/>
        <v>#NUM!</v>
      </c>
      <c r="E160" s="23" t="str">
        <f>IF(GOF!D160&gt;0,(GOF!C160-GOF!D160)^2/GOF!D160,"")</f>
        <v/>
      </c>
      <c r="F160" s="1"/>
      <c r="G160" s="1"/>
    </row>
    <row r="161" spans="1:7" x14ac:dyDescent="0.2">
      <c r="A161">
        <f>GOF!F$12/1000+A160</f>
        <v>2.5600000000000018</v>
      </c>
      <c r="B161" t="e">
        <f t="shared" si="5"/>
        <v>#NUM!</v>
      </c>
      <c r="C161" t="e">
        <f>IF(A161&gt;=GOF!$F$11,B161,0)</f>
        <v>#NUM!</v>
      </c>
      <c r="D161" s="1" t="e">
        <f t="shared" si="4"/>
        <v>#NUM!</v>
      </c>
      <c r="E161" s="23" t="str">
        <f>IF(GOF!D161&gt;0,(GOF!C161-GOF!D161)^2/GOF!D161,"")</f>
        <v/>
      </c>
      <c r="F161" s="1"/>
      <c r="G161" s="1"/>
    </row>
    <row r="162" spans="1:7" x14ac:dyDescent="0.2">
      <c r="A162">
        <f>GOF!F$12/1000+A161</f>
        <v>2.5760000000000018</v>
      </c>
      <c r="B162" t="e">
        <f t="shared" si="5"/>
        <v>#NUM!</v>
      </c>
      <c r="C162" t="e">
        <f>IF(A162&gt;=GOF!$F$11,B162,0)</f>
        <v>#NUM!</v>
      </c>
      <c r="D162" s="1" t="e">
        <f t="shared" si="4"/>
        <v>#NUM!</v>
      </c>
      <c r="E162" s="23" t="str">
        <f>IF(GOF!D162&gt;0,(GOF!C162-GOF!D162)^2/GOF!D162,"")</f>
        <v/>
      </c>
      <c r="F162" s="1"/>
      <c r="G162" s="1"/>
    </row>
    <row r="163" spans="1:7" x14ac:dyDescent="0.2">
      <c r="A163">
        <f>GOF!F$12/1000+A162</f>
        <v>2.5920000000000019</v>
      </c>
      <c r="B163" t="e">
        <f t="shared" si="5"/>
        <v>#NUM!</v>
      </c>
      <c r="C163" t="e">
        <f>IF(A163&gt;=GOF!$F$11,B163,0)</f>
        <v>#NUM!</v>
      </c>
      <c r="D163" s="1" t="e">
        <f t="shared" si="4"/>
        <v>#NUM!</v>
      </c>
      <c r="E163" s="23" t="str">
        <f>IF(GOF!D163&gt;0,(GOF!C163-GOF!D163)^2/GOF!D163,"")</f>
        <v/>
      </c>
      <c r="F163" s="1"/>
      <c r="G163" s="1"/>
    </row>
    <row r="164" spans="1:7" x14ac:dyDescent="0.2">
      <c r="A164">
        <f>GOF!F$12/1000+A163</f>
        <v>2.6080000000000019</v>
      </c>
      <c r="B164" t="e">
        <f t="shared" si="5"/>
        <v>#NUM!</v>
      </c>
      <c r="C164" t="e">
        <f>IF(A164&gt;=GOF!$F$11,B164,0)</f>
        <v>#NUM!</v>
      </c>
      <c r="D164" s="1" t="e">
        <f t="shared" si="4"/>
        <v>#NUM!</v>
      </c>
      <c r="E164" s="23" t="str">
        <f>IF(GOF!D164&gt;0,(GOF!C164-GOF!D164)^2/GOF!D164,"")</f>
        <v/>
      </c>
      <c r="F164" s="1"/>
      <c r="G164" s="1"/>
    </row>
    <row r="165" spans="1:7" x14ac:dyDescent="0.2">
      <c r="A165">
        <f>GOF!F$12/1000+A164</f>
        <v>2.6240000000000019</v>
      </c>
      <c r="B165" t="e">
        <f t="shared" si="5"/>
        <v>#NUM!</v>
      </c>
      <c r="C165" t="e">
        <f>IF(A165&gt;=GOF!$F$11,B165,0)</f>
        <v>#NUM!</v>
      </c>
      <c r="D165" s="1" t="e">
        <f t="shared" si="4"/>
        <v>#NUM!</v>
      </c>
      <c r="E165" s="23" t="str">
        <f>IF(GOF!D165&gt;0,(GOF!C165-GOF!D165)^2/GOF!D165,"")</f>
        <v/>
      </c>
      <c r="F165" s="1"/>
      <c r="G165" s="1"/>
    </row>
    <row r="166" spans="1:7" x14ac:dyDescent="0.2">
      <c r="A166">
        <f>GOF!F$12/1000+A165</f>
        <v>2.6400000000000019</v>
      </c>
      <c r="B166" t="e">
        <f t="shared" si="5"/>
        <v>#NUM!</v>
      </c>
      <c r="C166" t="e">
        <f>IF(A166&gt;=GOF!$F$11,B166,0)</f>
        <v>#NUM!</v>
      </c>
      <c r="D166" s="1" t="e">
        <f t="shared" si="4"/>
        <v>#NUM!</v>
      </c>
      <c r="E166" s="23" t="str">
        <f>IF(GOF!D166&gt;0,(GOF!C166-GOF!D166)^2/GOF!D166,"")</f>
        <v/>
      </c>
      <c r="F166" s="1"/>
      <c r="G166" s="1"/>
    </row>
    <row r="167" spans="1:7" x14ac:dyDescent="0.2">
      <c r="A167">
        <f>GOF!F$12/1000+A166</f>
        <v>2.6560000000000019</v>
      </c>
      <c r="B167" t="e">
        <f t="shared" si="5"/>
        <v>#NUM!</v>
      </c>
      <c r="C167" t="e">
        <f>IF(A167&gt;=GOF!$F$11,B167,0)</f>
        <v>#NUM!</v>
      </c>
      <c r="D167" s="1" t="e">
        <f t="shared" si="4"/>
        <v>#NUM!</v>
      </c>
      <c r="E167" s="23" t="str">
        <f>IF(GOF!D167&gt;0,(GOF!C167-GOF!D167)^2/GOF!D167,"")</f>
        <v/>
      </c>
      <c r="F167" s="1"/>
      <c r="G167" s="1"/>
    </row>
    <row r="168" spans="1:7" x14ac:dyDescent="0.2">
      <c r="A168">
        <f>GOF!F$12/1000+A167</f>
        <v>2.6720000000000019</v>
      </c>
      <c r="B168" t="e">
        <f t="shared" si="5"/>
        <v>#NUM!</v>
      </c>
      <c r="C168" t="e">
        <f>IF(A168&gt;=GOF!$F$11,B168,0)</f>
        <v>#NUM!</v>
      </c>
      <c r="D168" s="1" t="e">
        <f t="shared" si="4"/>
        <v>#NUM!</v>
      </c>
      <c r="E168" s="23" t="str">
        <f>IF(GOF!D168&gt;0,(GOF!C168-GOF!D168)^2/GOF!D168,"")</f>
        <v/>
      </c>
      <c r="F168" s="1"/>
      <c r="G168" s="1"/>
    </row>
    <row r="169" spans="1:7" x14ac:dyDescent="0.2">
      <c r="A169">
        <f>GOF!F$12/1000+A168</f>
        <v>2.6880000000000019</v>
      </c>
      <c r="B169" t="e">
        <f t="shared" si="5"/>
        <v>#NUM!</v>
      </c>
      <c r="C169" t="e">
        <f>IF(A169&gt;=GOF!$F$11,B169,0)</f>
        <v>#NUM!</v>
      </c>
      <c r="D169" s="1" t="e">
        <f t="shared" si="4"/>
        <v>#NUM!</v>
      </c>
      <c r="E169" s="23" t="str">
        <f>IF(GOF!D169&gt;0,(GOF!C169-GOF!D169)^2/GOF!D169,"")</f>
        <v/>
      </c>
      <c r="F169" s="1"/>
      <c r="G169" s="1"/>
    </row>
    <row r="170" spans="1:7" x14ac:dyDescent="0.2">
      <c r="A170">
        <f>GOF!F$12/1000+A169</f>
        <v>2.704000000000002</v>
      </c>
      <c r="B170" t="e">
        <f t="shared" si="5"/>
        <v>#NUM!</v>
      </c>
      <c r="C170" t="e">
        <f>IF(A170&gt;=GOF!$F$11,B170,0)</f>
        <v>#NUM!</v>
      </c>
      <c r="D170" s="1" t="e">
        <f t="shared" si="4"/>
        <v>#NUM!</v>
      </c>
      <c r="E170" s="23" t="str">
        <f>IF(GOF!D170&gt;0,(GOF!C170-GOF!D170)^2/GOF!D170,"")</f>
        <v/>
      </c>
      <c r="F170" s="1"/>
      <c r="G170" s="1"/>
    </row>
    <row r="171" spans="1:7" x14ac:dyDescent="0.2">
      <c r="A171">
        <f>GOF!F$12/1000+A170</f>
        <v>2.720000000000002</v>
      </c>
      <c r="B171" t="e">
        <f t="shared" si="5"/>
        <v>#NUM!</v>
      </c>
      <c r="C171" t="e">
        <f>IF(A171&gt;=GOF!$F$11,B171,0)</f>
        <v>#NUM!</v>
      </c>
      <c r="D171" s="1" t="e">
        <f t="shared" si="4"/>
        <v>#NUM!</v>
      </c>
      <c r="E171" s="23" t="str">
        <f>IF(GOF!D171&gt;0,(GOF!C171-GOF!D171)^2/GOF!D171,"")</f>
        <v/>
      </c>
      <c r="F171" s="1"/>
      <c r="G171" s="1"/>
    </row>
    <row r="172" spans="1:7" x14ac:dyDescent="0.2">
      <c r="A172">
        <f>GOF!F$12/1000+A171</f>
        <v>2.736000000000002</v>
      </c>
      <c r="B172" t="e">
        <f t="shared" si="5"/>
        <v>#NUM!</v>
      </c>
      <c r="C172" t="e">
        <f>IF(A172&gt;=GOF!$F$11,B172,0)</f>
        <v>#NUM!</v>
      </c>
      <c r="D172" s="1" t="e">
        <f t="shared" si="4"/>
        <v>#NUM!</v>
      </c>
      <c r="E172" s="23" t="str">
        <f>IF(GOF!D172&gt;0,(GOF!C172-GOF!D172)^2/GOF!D172,"")</f>
        <v/>
      </c>
      <c r="F172" s="1"/>
      <c r="G172" s="1"/>
    </row>
    <row r="173" spans="1:7" x14ac:dyDescent="0.2">
      <c r="A173">
        <f>GOF!F$12/1000+A172</f>
        <v>2.752000000000002</v>
      </c>
      <c r="B173" t="e">
        <f t="shared" si="5"/>
        <v>#NUM!</v>
      </c>
      <c r="C173" t="e">
        <f>IF(A173&gt;=GOF!$F$11,B173,0)</f>
        <v>#NUM!</v>
      </c>
      <c r="D173" s="1" t="e">
        <f t="shared" si="4"/>
        <v>#NUM!</v>
      </c>
      <c r="E173" s="23" t="str">
        <f>IF(GOF!D173&gt;0,(GOF!C173-GOF!D173)^2/GOF!D173,"")</f>
        <v/>
      </c>
      <c r="F173" s="1"/>
      <c r="G173" s="1"/>
    </row>
    <row r="174" spans="1:7" x14ac:dyDescent="0.2">
      <c r="A174">
        <f>GOF!F$12/1000+A173</f>
        <v>2.768000000000002</v>
      </c>
      <c r="B174" t="e">
        <f t="shared" si="5"/>
        <v>#NUM!</v>
      </c>
      <c r="C174" t="e">
        <f>IF(A174&gt;=GOF!$F$11,B174,0)</f>
        <v>#NUM!</v>
      </c>
      <c r="D174" s="1" t="e">
        <f t="shared" si="4"/>
        <v>#NUM!</v>
      </c>
      <c r="E174" s="23" t="str">
        <f>IF(GOF!D174&gt;0,(GOF!C174-GOF!D174)^2/GOF!D174,"")</f>
        <v/>
      </c>
      <c r="F174" s="1"/>
      <c r="G174" s="1"/>
    </row>
    <row r="175" spans="1:7" x14ac:dyDescent="0.2">
      <c r="A175">
        <f>GOF!F$12/1000+A174</f>
        <v>2.784000000000002</v>
      </c>
      <c r="B175" t="e">
        <f t="shared" si="5"/>
        <v>#NUM!</v>
      </c>
      <c r="C175" t="e">
        <f>IF(A175&gt;=GOF!$F$11,B175,0)</f>
        <v>#NUM!</v>
      </c>
      <c r="D175" s="1" t="e">
        <f t="shared" si="4"/>
        <v>#NUM!</v>
      </c>
      <c r="E175" s="23" t="str">
        <f>IF(GOF!D175&gt;0,(GOF!C175-GOF!D175)^2/GOF!D175,"")</f>
        <v/>
      </c>
      <c r="F175" s="1"/>
      <c r="G175" s="1"/>
    </row>
    <row r="176" spans="1:7" x14ac:dyDescent="0.2">
      <c r="A176">
        <f>GOF!F$12/1000+A175</f>
        <v>2.800000000000002</v>
      </c>
      <c r="B176" t="e">
        <f t="shared" si="5"/>
        <v>#NUM!</v>
      </c>
      <c r="C176" t="e">
        <f>IF(A176&gt;=GOF!$F$11,B176,0)</f>
        <v>#NUM!</v>
      </c>
      <c r="D176" s="1" t="e">
        <f t="shared" si="4"/>
        <v>#NUM!</v>
      </c>
      <c r="E176" s="23" t="str">
        <f>IF(GOF!D176&gt;0,(GOF!C176-GOF!D176)^2/GOF!D176,"")</f>
        <v/>
      </c>
      <c r="F176" s="1"/>
      <c r="G176" s="1"/>
    </row>
    <row r="177" spans="1:7" x14ac:dyDescent="0.2">
      <c r="A177">
        <f>GOF!F$12/1000+A176</f>
        <v>2.8160000000000021</v>
      </c>
      <c r="B177" t="e">
        <f t="shared" si="5"/>
        <v>#NUM!</v>
      </c>
      <c r="C177" t="e">
        <f>IF(A177&gt;=GOF!$F$11,B177,0)</f>
        <v>#NUM!</v>
      </c>
      <c r="D177" s="1" t="e">
        <f t="shared" si="4"/>
        <v>#NUM!</v>
      </c>
      <c r="E177" s="23" t="str">
        <f>IF(GOF!D177&gt;0,(GOF!C177-GOF!D177)^2/GOF!D177,"")</f>
        <v/>
      </c>
      <c r="F177" s="1"/>
      <c r="G177" s="1"/>
    </row>
    <row r="178" spans="1:7" x14ac:dyDescent="0.2">
      <c r="A178">
        <f>GOF!F$12/1000+A177</f>
        <v>2.8320000000000021</v>
      </c>
      <c r="B178" t="e">
        <f t="shared" si="5"/>
        <v>#NUM!</v>
      </c>
      <c r="C178" t="e">
        <f>IF(A178&gt;=GOF!$F$11,B178,0)</f>
        <v>#NUM!</v>
      </c>
      <c r="D178" s="1" t="e">
        <f t="shared" si="4"/>
        <v>#NUM!</v>
      </c>
      <c r="E178" s="23" t="str">
        <f>IF(GOF!D178&gt;0,(GOF!C178-GOF!D178)^2/GOF!D178,"")</f>
        <v/>
      </c>
      <c r="F178" s="1"/>
      <c r="G178" s="1"/>
    </row>
    <row r="179" spans="1:7" x14ac:dyDescent="0.2">
      <c r="A179">
        <f>GOF!F$12/1000+A178</f>
        <v>2.8480000000000021</v>
      </c>
      <c r="B179" t="e">
        <f t="shared" si="5"/>
        <v>#NUM!</v>
      </c>
      <c r="C179" t="e">
        <f>IF(A179&gt;=GOF!$F$11,B179,0)</f>
        <v>#NUM!</v>
      </c>
      <c r="D179" s="1" t="e">
        <f t="shared" si="4"/>
        <v>#NUM!</v>
      </c>
      <c r="E179" s="23" t="str">
        <f>IF(GOF!D179&gt;0,(GOF!C179-GOF!D179)^2/GOF!D179,"")</f>
        <v/>
      </c>
      <c r="F179" s="1"/>
      <c r="G179" s="1"/>
    </row>
    <row r="180" spans="1:7" x14ac:dyDescent="0.2">
      <c r="A180">
        <f>GOF!F$12/1000+A179</f>
        <v>2.8640000000000021</v>
      </c>
      <c r="B180" t="e">
        <f t="shared" si="5"/>
        <v>#NUM!</v>
      </c>
      <c r="C180" t="e">
        <f>IF(A180&gt;=GOF!$F$11,B180,0)</f>
        <v>#NUM!</v>
      </c>
      <c r="D180" s="1" t="e">
        <f t="shared" si="4"/>
        <v>#NUM!</v>
      </c>
      <c r="E180" s="23" t="str">
        <f>IF(GOF!D180&gt;0,(GOF!C180-GOF!D180)^2/GOF!D180,"")</f>
        <v/>
      </c>
      <c r="F180" s="1"/>
      <c r="G180" s="1"/>
    </row>
    <row r="181" spans="1:7" x14ac:dyDescent="0.2">
      <c r="A181">
        <f>GOF!F$12/1000+A180</f>
        <v>2.8800000000000021</v>
      </c>
      <c r="B181" t="e">
        <f t="shared" si="5"/>
        <v>#NUM!</v>
      </c>
      <c r="C181" t="e">
        <f>IF(A181&gt;=GOF!$F$11,B181,0)</f>
        <v>#NUM!</v>
      </c>
      <c r="D181" s="1" t="e">
        <f t="shared" si="4"/>
        <v>#NUM!</v>
      </c>
      <c r="E181" s="23" t="str">
        <f>IF(GOF!D181&gt;0,(GOF!C181-GOF!D181)^2/GOF!D181,"")</f>
        <v/>
      </c>
      <c r="F181" s="1"/>
      <c r="G181" s="1"/>
    </row>
    <row r="182" spans="1:7" x14ac:dyDescent="0.2">
      <c r="A182">
        <f>GOF!F$12/1000+A181</f>
        <v>2.8960000000000021</v>
      </c>
      <c r="B182" t="e">
        <f t="shared" si="5"/>
        <v>#NUM!</v>
      </c>
      <c r="C182" t="e">
        <f>IF(A182&gt;=GOF!$F$11,B182,0)</f>
        <v>#NUM!</v>
      </c>
      <c r="D182" s="1" t="e">
        <f t="shared" si="4"/>
        <v>#NUM!</v>
      </c>
      <c r="E182" s="23" t="str">
        <f>IF(GOF!D182&gt;0,(GOF!C182-GOF!D182)^2/GOF!D182,"")</f>
        <v/>
      </c>
      <c r="F182" s="1"/>
      <c r="G182" s="1"/>
    </row>
    <row r="183" spans="1:7" x14ac:dyDescent="0.2">
      <c r="A183">
        <f>GOF!F$12/1000+A182</f>
        <v>2.9120000000000021</v>
      </c>
      <c r="B183" t="e">
        <f t="shared" si="5"/>
        <v>#NUM!</v>
      </c>
      <c r="C183" t="e">
        <f>IF(A183&gt;=GOF!$F$11,B183,0)</f>
        <v>#NUM!</v>
      </c>
      <c r="D183" s="1" t="e">
        <f t="shared" si="4"/>
        <v>#NUM!</v>
      </c>
      <c r="E183" s="23" t="str">
        <f>IF(GOF!D183&gt;0,(GOF!C183-GOF!D183)^2/GOF!D183,"")</f>
        <v/>
      </c>
      <c r="F183" s="1"/>
      <c r="G183" s="1"/>
    </row>
    <row r="184" spans="1:7" x14ac:dyDescent="0.2">
      <c r="A184">
        <f>GOF!F$12/1000+A183</f>
        <v>2.9280000000000022</v>
      </c>
      <c r="B184" t="e">
        <f t="shared" si="5"/>
        <v>#NUM!</v>
      </c>
      <c r="C184" t="e">
        <f>IF(A184&gt;=GOF!$F$11,B184,0)</f>
        <v>#NUM!</v>
      </c>
      <c r="D184" s="1" t="e">
        <f t="shared" si="4"/>
        <v>#NUM!</v>
      </c>
      <c r="E184" s="23" t="str">
        <f>IF(GOF!D184&gt;0,(GOF!C184-GOF!D184)^2/GOF!D184,"")</f>
        <v/>
      </c>
      <c r="F184" s="1"/>
      <c r="G184" s="1"/>
    </row>
    <row r="185" spans="1:7" x14ac:dyDescent="0.2">
      <c r="A185">
        <f>GOF!F$12/1000+A184</f>
        <v>2.9440000000000022</v>
      </c>
      <c r="B185" t="e">
        <f t="shared" si="5"/>
        <v>#NUM!</v>
      </c>
      <c r="C185" t="e">
        <f>IF(A185&gt;=GOF!$F$11,B185,0)</f>
        <v>#NUM!</v>
      </c>
      <c r="D185" s="1" t="e">
        <f t="shared" si="4"/>
        <v>#NUM!</v>
      </c>
      <c r="E185" s="23" t="str">
        <f>IF(GOF!D185&gt;0,(GOF!C185-GOF!D185)^2/GOF!D185,"")</f>
        <v/>
      </c>
      <c r="F185" s="1"/>
      <c r="G185" s="1"/>
    </row>
    <row r="186" spans="1:7" x14ac:dyDescent="0.2">
      <c r="A186">
        <f>GOF!F$12/1000+A185</f>
        <v>2.9600000000000022</v>
      </c>
      <c r="B186" t="e">
        <f t="shared" si="5"/>
        <v>#NUM!</v>
      </c>
      <c r="C186" t="e">
        <f>IF(A186&gt;=GOF!$F$11,B186,0)</f>
        <v>#NUM!</v>
      </c>
      <c r="D186" s="1" t="e">
        <f t="shared" si="4"/>
        <v>#NUM!</v>
      </c>
      <c r="E186" s="23" t="str">
        <f>IF(GOF!D186&gt;0,(GOF!C186-GOF!D186)^2/GOF!D186,"")</f>
        <v/>
      </c>
      <c r="F186" s="1"/>
      <c r="G186" s="1"/>
    </row>
    <row r="187" spans="1:7" x14ac:dyDescent="0.2">
      <c r="A187">
        <f>GOF!F$12/1000+A186</f>
        <v>2.9760000000000022</v>
      </c>
      <c r="B187" t="e">
        <f t="shared" si="5"/>
        <v>#NUM!</v>
      </c>
      <c r="C187" t="e">
        <f>IF(A187&gt;=GOF!$F$11,B187,0)</f>
        <v>#NUM!</v>
      </c>
      <c r="D187" s="1" t="e">
        <f t="shared" si="4"/>
        <v>#NUM!</v>
      </c>
      <c r="E187" s="23" t="str">
        <f>IF(GOF!D187&gt;0,(GOF!C187-GOF!D187)^2/GOF!D187,"")</f>
        <v/>
      </c>
      <c r="F187" s="1"/>
      <c r="G187" s="1"/>
    </row>
    <row r="188" spans="1:7" x14ac:dyDescent="0.2">
      <c r="A188">
        <f>GOF!F$12/1000+A187</f>
        <v>2.9920000000000022</v>
      </c>
      <c r="B188" t="e">
        <f t="shared" si="5"/>
        <v>#NUM!</v>
      </c>
      <c r="C188" t="e">
        <f>IF(A188&gt;=GOF!$F$11,B188,0)</f>
        <v>#NUM!</v>
      </c>
      <c r="D188" s="1" t="e">
        <f t="shared" si="4"/>
        <v>#NUM!</v>
      </c>
      <c r="E188" s="23" t="str">
        <f>IF(GOF!D188&gt;0,(GOF!C188-GOF!D188)^2/GOF!D188,"")</f>
        <v/>
      </c>
      <c r="F188" s="1"/>
      <c r="G188" s="1"/>
    </row>
    <row r="189" spans="1:7" x14ac:dyDescent="0.2">
      <c r="A189">
        <f>GOF!F$12/1000+A188</f>
        <v>3.0080000000000022</v>
      </c>
      <c r="B189" t="e">
        <f t="shared" si="5"/>
        <v>#NUM!</v>
      </c>
      <c r="C189" t="e">
        <f>IF(A189&gt;=GOF!$F$11,B189,0)</f>
        <v>#NUM!</v>
      </c>
      <c r="D189" s="1" t="e">
        <f t="shared" si="4"/>
        <v>#NUM!</v>
      </c>
      <c r="E189" s="23" t="str">
        <f>IF(GOF!D189&gt;0,(GOF!C189-GOF!D189)^2/GOF!D189,"")</f>
        <v/>
      </c>
      <c r="F189" s="1"/>
      <c r="G189" s="1"/>
    </row>
    <row r="190" spans="1:7" x14ac:dyDescent="0.2">
      <c r="A190">
        <f>GOF!F$12/1000+A189</f>
        <v>3.0240000000000022</v>
      </c>
      <c r="B190" t="e">
        <f t="shared" si="5"/>
        <v>#NUM!</v>
      </c>
      <c r="C190" t="e">
        <f>IF(A190&gt;=GOF!$F$11,B190,0)</f>
        <v>#NUM!</v>
      </c>
      <c r="D190" s="1" t="e">
        <f t="shared" si="4"/>
        <v>#NUM!</v>
      </c>
      <c r="E190" s="23" t="str">
        <f>IF(GOF!D190&gt;0,(GOF!C190-GOF!D190)^2/GOF!D190,"")</f>
        <v/>
      </c>
      <c r="F190" s="1"/>
      <c r="G190" s="1"/>
    </row>
    <row r="191" spans="1:7" x14ac:dyDescent="0.2">
      <c r="A191">
        <f>GOF!F$12/1000+A190</f>
        <v>3.0400000000000023</v>
      </c>
      <c r="B191" t="e">
        <f t="shared" si="5"/>
        <v>#NUM!</v>
      </c>
      <c r="C191" t="e">
        <f>IF(A191&gt;=GOF!$F$11,B191,0)</f>
        <v>#NUM!</v>
      </c>
      <c r="D191" s="1" t="e">
        <f t="shared" si="4"/>
        <v>#NUM!</v>
      </c>
      <c r="E191" s="23" t="str">
        <f>IF(GOF!D191&gt;0,(GOF!C191-GOF!D191)^2/GOF!D191,"")</f>
        <v/>
      </c>
      <c r="F191" s="1"/>
      <c r="G191" s="1"/>
    </row>
    <row r="192" spans="1:7" x14ac:dyDescent="0.2">
      <c r="A192">
        <f>GOF!F$12/1000+A191</f>
        <v>3.0560000000000023</v>
      </c>
      <c r="B192" t="e">
        <f t="shared" si="5"/>
        <v>#NUM!</v>
      </c>
      <c r="C192" t="e">
        <f>IF(A192&gt;=GOF!$F$11,B192,0)</f>
        <v>#NUM!</v>
      </c>
      <c r="D192" s="1" t="e">
        <f t="shared" si="4"/>
        <v>#NUM!</v>
      </c>
      <c r="E192" s="23" t="str">
        <f>IF(GOF!D192&gt;0,(GOF!C192-GOF!D192)^2/GOF!D192,"")</f>
        <v/>
      </c>
      <c r="F192" s="1"/>
      <c r="G192" s="1"/>
    </row>
    <row r="193" spans="1:7" x14ac:dyDescent="0.2">
      <c r="A193">
        <f>GOF!F$12/1000+A192</f>
        <v>3.0720000000000023</v>
      </c>
      <c r="B193" t="e">
        <f t="shared" si="5"/>
        <v>#NUM!</v>
      </c>
      <c r="C193" t="e">
        <f>IF(A193&gt;=GOF!$F$11,B193,0)</f>
        <v>#NUM!</v>
      </c>
      <c r="D193" s="1" t="e">
        <f t="shared" si="4"/>
        <v>#NUM!</v>
      </c>
      <c r="E193" s="23" t="str">
        <f>IF(GOF!D193&gt;0,(GOF!C193-GOF!D193)^2/GOF!D193,"")</f>
        <v/>
      </c>
      <c r="F193" s="1"/>
      <c r="G193" s="1"/>
    </row>
    <row r="194" spans="1:7" x14ac:dyDescent="0.2">
      <c r="A194">
        <f>GOF!F$12/1000+A193</f>
        <v>3.0880000000000023</v>
      </c>
      <c r="B194" t="e">
        <f t="shared" si="5"/>
        <v>#NUM!</v>
      </c>
      <c r="C194" t="e">
        <f>IF(A194&gt;=GOF!$F$11,B194,0)</f>
        <v>#NUM!</v>
      </c>
      <c r="D194" s="1" t="e">
        <f t="shared" ref="D194:D257" si="6">CHIDIST(A194,F$1)</f>
        <v>#NUM!</v>
      </c>
      <c r="E194" s="23" t="str">
        <f>IF(GOF!D194&gt;0,(GOF!C194-GOF!D194)^2/GOF!D194,"")</f>
        <v/>
      </c>
      <c r="F194" s="1"/>
      <c r="G194" s="1"/>
    </row>
    <row r="195" spans="1:7" x14ac:dyDescent="0.2">
      <c r="A195">
        <f>GOF!F$12/1000+A194</f>
        <v>3.1040000000000023</v>
      </c>
      <c r="B195" t="e">
        <f t="shared" ref="B195:B258" si="7">_xlfn.CHISQ.DIST(A195,F$1,FALSE)</f>
        <v>#NUM!</v>
      </c>
      <c r="C195" t="e">
        <f>IF(A195&gt;=GOF!$F$11,B195,0)</f>
        <v>#NUM!</v>
      </c>
      <c r="D195" s="1" t="e">
        <f t="shared" si="6"/>
        <v>#NUM!</v>
      </c>
      <c r="E195" s="23" t="str">
        <f>IF(GOF!D195&gt;0,(GOF!C195-GOF!D195)^2/GOF!D195,"")</f>
        <v/>
      </c>
      <c r="F195" s="1"/>
      <c r="G195" s="1"/>
    </row>
    <row r="196" spans="1:7" x14ac:dyDescent="0.2">
      <c r="A196">
        <f>GOF!F$12/1000+A195</f>
        <v>3.1200000000000023</v>
      </c>
      <c r="B196" t="e">
        <f t="shared" si="7"/>
        <v>#NUM!</v>
      </c>
      <c r="C196" t="e">
        <f>IF(A196&gt;=GOF!$F$11,B196,0)</f>
        <v>#NUM!</v>
      </c>
      <c r="D196" s="1" t="e">
        <f t="shared" si="6"/>
        <v>#NUM!</v>
      </c>
      <c r="E196" s="23" t="str">
        <f>IF(GOF!D196&gt;0,(GOF!C196-GOF!D196)^2/GOF!D196,"")</f>
        <v/>
      </c>
      <c r="F196" s="1"/>
      <c r="G196" s="1"/>
    </row>
    <row r="197" spans="1:7" x14ac:dyDescent="0.2">
      <c r="A197">
        <f>GOF!F$12/1000+A196</f>
        <v>3.1360000000000023</v>
      </c>
      <c r="B197" t="e">
        <f t="shared" si="7"/>
        <v>#NUM!</v>
      </c>
      <c r="C197" t="e">
        <f>IF(A197&gt;=GOF!$F$11,B197,0)</f>
        <v>#NUM!</v>
      </c>
      <c r="D197" s="1" t="e">
        <f t="shared" si="6"/>
        <v>#NUM!</v>
      </c>
      <c r="E197" s="23" t="str">
        <f>IF(GOF!D197&gt;0,(GOF!C197-GOF!D197)^2/GOF!D197,"")</f>
        <v/>
      </c>
      <c r="F197" s="1"/>
      <c r="G197" s="1"/>
    </row>
    <row r="198" spans="1:7" x14ac:dyDescent="0.2">
      <c r="A198">
        <f>GOF!F$12/1000+A197</f>
        <v>3.1520000000000024</v>
      </c>
      <c r="B198" t="e">
        <f t="shared" si="7"/>
        <v>#NUM!</v>
      </c>
      <c r="C198" t="e">
        <f>IF(A198&gt;=GOF!$F$11,B198,0)</f>
        <v>#NUM!</v>
      </c>
      <c r="D198" s="1" t="e">
        <f t="shared" si="6"/>
        <v>#NUM!</v>
      </c>
      <c r="E198" s="23" t="str">
        <f>IF(GOF!D198&gt;0,(GOF!C198-GOF!D198)^2/GOF!D198,"")</f>
        <v/>
      </c>
      <c r="F198" s="1"/>
      <c r="G198" s="1"/>
    </row>
    <row r="199" spans="1:7" x14ac:dyDescent="0.2">
      <c r="A199">
        <f>GOF!F$12/1000+A198</f>
        <v>3.1680000000000024</v>
      </c>
      <c r="B199" t="e">
        <f t="shared" si="7"/>
        <v>#NUM!</v>
      </c>
      <c r="C199" t="e">
        <f>IF(A199&gt;=GOF!$F$11,B199,0)</f>
        <v>#NUM!</v>
      </c>
      <c r="D199" s="1" t="e">
        <f t="shared" si="6"/>
        <v>#NUM!</v>
      </c>
      <c r="E199" s="23" t="str">
        <f>IF(GOF!D199&gt;0,(GOF!C199-GOF!D199)^2/GOF!D199,"")</f>
        <v/>
      </c>
      <c r="F199" s="1"/>
      <c r="G199" s="1"/>
    </row>
    <row r="200" spans="1:7" x14ac:dyDescent="0.2">
      <c r="A200">
        <f>GOF!F$12/1000+A199</f>
        <v>3.1840000000000024</v>
      </c>
      <c r="B200" t="e">
        <f t="shared" si="7"/>
        <v>#NUM!</v>
      </c>
      <c r="C200" t="e">
        <f>IF(A200&gt;=GOF!$F$11,B200,0)</f>
        <v>#NUM!</v>
      </c>
      <c r="D200" s="1" t="e">
        <f t="shared" si="6"/>
        <v>#NUM!</v>
      </c>
      <c r="E200" s="23" t="str">
        <f>IF(GOF!D200&gt;0,(GOF!C200-GOF!D200)^2/GOF!D200,"")</f>
        <v/>
      </c>
      <c r="F200" s="1"/>
      <c r="G200" s="1"/>
    </row>
    <row r="201" spans="1:7" x14ac:dyDescent="0.2">
      <c r="A201">
        <f>GOF!F$12/1000+A200</f>
        <v>3.2000000000000024</v>
      </c>
      <c r="B201" t="e">
        <f t="shared" si="7"/>
        <v>#NUM!</v>
      </c>
      <c r="C201" t="e">
        <f>IF(A201&gt;=GOF!$F$11,B201,0)</f>
        <v>#NUM!</v>
      </c>
      <c r="D201" s="1" t="e">
        <f t="shared" si="6"/>
        <v>#NUM!</v>
      </c>
      <c r="E201" s="23" t="str">
        <f>IF(GOF!D201&gt;0,(GOF!C201-GOF!D201)^2/GOF!D201,"")</f>
        <v/>
      </c>
      <c r="F201" s="1"/>
      <c r="G201" s="1"/>
    </row>
    <row r="202" spans="1:7" x14ac:dyDescent="0.2">
      <c r="A202">
        <f>GOF!F$12/1000+A201</f>
        <v>3.2160000000000024</v>
      </c>
      <c r="B202" t="e">
        <f t="shared" si="7"/>
        <v>#NUM!</v>
      </c>
      <c r="C202" t="e">
        <f>IF(A202&gt;=GOF!$F$11,B202,0)</f>
        <v>#NUM!</v>
      </c>
      <c r="D202" s="1" t="e">
        <f t="shared" si="6"/>
        <v>#NUM!</v>
      </c>
      <c r="E202" s="23" t="str">
        <f>IF(GOF!D202&gt;0,(GOF!C202-GOF!D202)^2/GOF!D202,"")</f>
        <v/>
      </c>
      <c r="F202" s="1"/>
      <c r="G202" s="1"/>
    </row>
    <row r="203" spans="1:7" x14ac:dyDescent="0.2">
      <c r="A203">
        <f>GOF!F$12/1000+A202</f>
        <v>3.2320000000000024</v>
      </c>
      <c r="B203" t="e">
        <f t="shared" si="7"/>
        <v>#NUM!</v>
      </c>
      <c r="C203" t="e">
        <f>IF(A203&gt;=GOF!$F$11,B203,0)</f>
        <v>#NUM!</v>
      </c>
      <c r="D203" s="1" t="e">
        <f t="shared" si="6"/>
        <v>#NUM!</v>
      </c>
      <c r="E203" s="23" t="str">
        <f>IF(GOF!D203&gt;0,(GOF!C203-GOF!D203)^2/GOF!D203,"")</f>
        <v/>
      </c>
      <c r="F203" s="1"/>
      <c r="G203" s="1"/>
    </row>
    <row r="204" spans="1:7" x14ac:dyDescent="0.2">
      <c r="A204">
        <f>GOF!F$12/1000+A203</f>
        <v>3.2480000000000024</v>
      </c>
      <c r="B204" t="e">
        <f t="shared" si="7"/>
        <v>#NUM!</v>
      </c>
      <c r="C204" t="e">
        <f>IF(A204&gt;=GOF!$F$11,B204,0)</f>
        <v>#NUM!</v>
      </c>
      <c r="D204" s="1" t="e">
        <f t="shared" si="6"/>
        <v>#NUM!</v>
      </c>
      <c r="E204" s="23" t="str">
        <f>IF(GOF!D204&gt;0,(GOF!C204-GOF!D204)^2/GOF!D204,"")</f>
        <v/>
      </c>
      <c r="F204" s="1"/>
      <c r="G204" s="1"/>
    </row>
    <row r="205" spans="1:7" x14ac:dyDescent="0.2">
      <c r="A205">
        <f>GOF!F$12/1000+A204</f>
        <v>3.2640000000000025</v>
      </c>
      <c r="B205" t="e">
        <f t="shared" si="7"/>
        <v>#NUM!</v>
      </c>
      <c r="C205" t="e">
        <f>IF(A205&gt;=GOF!$F$11,B205,0)</f>
        <v>#NUM!</v>
      </c>
      <c r="D205" s="1" t="e">
        <f t="shared" si="6"/>
        <v>#NUM!</v>
      </c>
      <c r="E205" s="23" t="str">
        <f>IF(GOF!D205&gt;0,(GOF!C205-GOF!D205)^2/GOF!D205,"")</f>
        <v/>
      </c>
      <c r="F205" s="1"/>
      <c r="G205" s="1"/>
    </row>
    <row r="206" spans="1:7" x14ac:dyDescent="0.2">
      <c r="A206">
        <f>GOF!F$12/1000+A205</f>
        <v>3.2800000000000025</v>
      </c>
      <c r="B206" t="e">
        <f t="shared" si="7"/>
        <v>#NUM!</v>
      </c>
      <c r="C206" t="e">
        <f>IF(A206&gt;=GOF!$F$11,B206,0)</f>
        <v>#NUM!</v>
      </c>
      <c r="D206" s="1" t="e">
        <f t="shared" si="6"/>
        <v>#NUM!</v>
      </c>
      <c r="E206" s="23" t="str">
        <f>IF(GOF!D206&gt;0,(GOF!C206-GOF!D206)^2/GOF!D206,"")</f>
        <v/>
      </c>
      <c r="F206" s="1"/>
      <c r="G206" s="1"/>
    </row>
    <row r="207" spans="1:7" x14ac:dyDescent="0.2">
      <c r="A207">
        <f>GOF!F$12/1000+A206</f>
        <v>3.2960000000000025</v>
      </c>
      <c r="B207" t="e">
        <f t="shared" si="7"/>
        <v>#NUM!</v>
      </c>
      <c r="C207" t="e">
        <f>IF(A207&gt;=GOF!$F$11,B207,0)</f>
        <v>#NUM!</v>
      </c>
      <c r="D207" s="1" t="e">
        <f t="shared" si="6"/>
        <v>#NUM!</v>
      </c>
      <c r="E207" s="23" t="str">
        <f>IF(GOF!D207&gt;0,(GOF!C207-GOF!D207)^2/GOF!D207,"")</f>
        <v/>
      </c>
      <c r="F207" s="1"/>
      <c r="G207" s="1"/>
    </row>
    <row r="208" spans="1:7" x14ac:dyDescent="0.2">
      <c r="A208">
        <f>GOF!F$12/1000+A207</f>
        <v>3.3120000000000025</v>
      </c>
      <c r="B208" t="e">
        <f t="shared" si="7"/>
        <v>#NUM!</v>
      </c>
      <c r="C208" t="e">
        <f>IF(A208&gt;=GOF!$F$11,B208,0)</f>
        <v>#NUM!</v>
      </c>
      <c r="D208" s="1" t="e">
        <f t="shared" si="6"/>
        <v>#NUM!</v>
      </c>
      <c r="E208" s="23" t="str">
        <f>IF(GOF!D208&gt;0,(GOF!C208-GOF!D208)^2/GOF!D208,"")</f>
        <v/>
      </c>
      <c r="F208" s="1"/>
      <c r="G208" s="1"/>
    </row>
    <row r="209" spans="1:7" x14ac:dyDescent="0.2">
      <c r="A209">
        <f>GOF!F$12/1000+A208</f>
        <v>3.3280000000000025</v>
      </c>
      <c r="B209" t="e">
        <f t="shared" si="7"/>
        <v>#NUM!</v>
      </c>
      <c r="C209" t="e">
        <f>IF(A209&gt;=GOF!$F$11,B209,0)</f>
        <v>#NUM!</v>
      </c>
      <c r="D209" s="1" t="e">
        <f t="shared" si="6"/>
        <v>#NUM!</v>
      </c>
      <c r="E209" s="23" t="str">
        <f>IF(GOF!D209&gt;0,(GOF!C209-GOF!D209)^2/GOF!D209,"")</f>
        <v/>
      </c>
      <c r="F209" s="1"/>
      <c r="G209" s="1"/>
    </row>
    <row r="210" spans="1:7" x14ac:dyDescent="0.2">
      <c r="A210">
        <f>GOF!F$12/1000+A209</f>
        <v>3.3440000000000025</v>
      </c>
      <c r="B210" t="e">
        <f t="shared" si="7"/>
        <v>#NUM!</v>
      </c>
      <c r="C210" t="e">
        <f>IF(A210&gt;=GOF!$F$11,B210,0)</f>
        <v>#NUM!</v>
      </c>
      <c r="D210" s="1" t="e">
        <f t="shared" si="6"/>
        <v>#NUM!</v>
      </c>
      <c r="E210" s="23" t="str">
        <f>IF(GOF!D210&gt;0,(GOF!C210-GOF!D210)^2/GOF!D210,"")</f>
        <v/>
      </c>
      <c r="F210" s="1"/>
      <c r="G210" s="1"/>
    </row>
    <row r="211" spans="1:7" x14ac:dyDescent="0.2">
      <c r="A211">
        <f>GOF!F$12/1000+A210</f>
        <v>3.3600000000000025</v>
      </c>
      <c r="B211" t="e">
        <f t="shared" si="7"/>
        <v>#NUM!</v>
      </c>
      <c r="C211" t="e">
        <f>IF(A211&gt;=GOF!$F$11,B211,0)</f>
        <v>#NUM!</v>
      </c>
      <c r="D211" s="1" t="e">
        <f t="shared" si="6"/>
        <v>#NUM!</v>
      </c>
      <c r="E211" s="23" t="str">
        <f>IF(GOF!D211&gt;0,(GOF!C211-GOF!D211)^2/GOF!D211,"")</f>
        <v/>
      </c>
      <c r="F211" s="1"/>
      <c r="G211" s="1"/>
    </row>
    <row r="212" spans="1:7" x14ac:dyDescent="0.2">
      <c r="A212">
        <f>GOF!F$12/1000+A211</f>
        <v>3.3760000000000026</v>
      </c>
      <c r="B212" t="e">
        <f t="shared" si="7"/>
        <v>#NUM!</v>
      </c>
      <c r="C212" t="e">
        <f>IF(A212&gt;=GOF!$F$11,B212,0)</f>
        <v>#NUM!</v>
      </c>
      <c r="D212" s="1" t="e">
        <f t="shared" si="6"/>
        <v>#NUM!</v>
      </c>
      <c r="E212" s="23" t="str">
        <f>IF(GOF!D212&gt;0,(GOF!C212-GOF!D212)^2/GOF!D212,"")</f>
        <v/>
      </c>
      <c r="F212" s="1"/>
      <c r="G212" s="1"/>
    </row>
    <row r="213" spans="1:7" x14ac:dyDescent="0.2">
      <c r="A213">
        <f>GOF!F$12/1000+A212</f>
        <v>3.3920000000000026</v>
      </c>
      <c r="B213" t="e">
        <f t="shared" si="7"/>
        <v>#NUM!</v>
      </c>
      <c r="C213" t="e">
        <f>IF(A213&gt;=GOF!$F$11,B213,0)</f>
        <v>#NUM!</v>
      </c>
      <c r="D213" s="1" t="e">
        <f t="shared" si="6"/>
        <v>#NUM!</v>
      </c>
      <c r="E213" s="23" t="str">
        <f>IF(GOF!D213&gt;0,(GOF!C213-GOF!D213)^2/GOF!D213,"")</f>
        <v/>
      </c>
      <c r="F213" s="1"/>
      <c r="G213" s="1"/>
    </row>
    <row r="214" spans="1:7" x14ac:dyDescent="0.2">
      <c r="A214">
        <f>GOF!F$12/1000+A213</f>
        <v>3.4080000000000026</v>
      </c>
      <c r="B214" t="e">
        <f t="shared" si="7"/>
        <v>#NUM!</v>
      </c>
      <c r="C214" t="e">
        <f>IF(A214&gt;=GOF!$F$11,B214,0)</f>
        <v>#NUM!</v>
      </c>
      <c r="D214" s="1" t="e">
        <f t="shared" si="6"/>
        <v>#NUM!</v>
      </c>
      <c r="E214" s="23" t="str">
        <f>IF(GOF!D214&gt;0,(GOF!C214-GOF!D214)^2/GOF!D214,"")</f>
        <v/>
      </c>
      <c r="F214" s="1"/>
      <c r="G214" s="1"/>
    </row>
    <row r="215" spans="1:7" x14ac:dyDescent="0.2">
      <c r="A215">
        <f>GOF!F$12/1000+A214</f>
        <v>3.4240000000000026</v>
      </c>
      <c r="B215" t="e">
        <f t="shared" si="7"/>
        <v>#NUM!</v>
      </c>
      <c r="C215" t="e">
        <f>IF(A215&gt;=GOF!$F$11,B215,0)</f>
        <v>#NUM!</v>
      </c>
      <c r="D215" s="1" t="e">
        <f t="shared" si="6"/>
        <v>#NUM!</v>
      </c>
      <c r="E215" s="23" t="str">
        <f>IF(GOF!D215&gt;0,(GOF!C215-GOF!D215)^2/GOF!D215,"")</f>
        <v/>
      </c>
      <c r="F215" s="1"/>
      <c r="G215" s="1"/>
    </row>
    <row r="216" spans="1:7" x14ac:dyDescent="0.2">
      <c r="A216">
        <f>GOF!F$12/1000+A215</f>
        <v>3.4400000000000026</v>
      </c>
      <c r="B216" t="e">
        <f t="shared" si="7"/>
        <v>#NUM!</v>
      </c>
      <c r="C216" t="e">
        <f>IF(A216&gt;=GOF!$F$11,B216,0)</f>
        <v>#NUM!</v>
      </c>
      <c r="D216" s="1" t="e">
        <f t="shared" si="6"/>
        <v>#NUM!</v>
      </c>
      <c r="E216" s="23" t="str">
        <f>IF(GOF!D216&gt;0,(GOF!C216-GOF!D216)^2/GOF!D216,"")</f>
        <v/>
      </c>
      <c r="F216" s="1"/>
      <c r="G216" s="1"/>
    </row>
    <row r="217" spans="1:7" x14ac:dyDescent="0.2">
      <c r="A217">
        <f>GOF!F$12/1000+A216</f>
        <v>3.4560000000000026</v>
      </c>
      <c r="B217" t="e">
        <f t="shared" si="7"/>
        <v>#NUM!</v>
      </c>
      <c r="C217" t="e">
        <f>IF(A217&gt;=GOF!$F$11,B217,0)</f>
        <v>#NUM!</v>
      </c>
      <c r="D217" s="1" t="e">
        <f t="shared" si="6"/>
        <v>#NUM!</v>
      </c>
      <c r="E217" s="23" t="str">
        <f>IF(GOF!D217&gt;0,(GOF!C217-GOF!D217)^2/GOF!D217,"")</f>
        <v/>
      </c>
      <c r="F217" s="1"/>
      <c r="G217" s="1"/>
    </row>
    <row r="218" spans="1:7" x14ac:dyDescent="0.2">
      <c r="A218">
        <f>GOF!F$12/1000+A217</f>
        <v>3.4720000000000026</v>
      </c>
      <c r="B218" t="e">
        <f t="shared" si="7"/>
        <v>#NUM!</v>
      </c>
      <c r="C218" t="e">
        <f>IF(A218&gt;=GOF!$F$11,B218,0)</f>
        <v>#NUM!</v>
      </c>
      <c r="D218" s="1" t="e">
        <f t="shared" si="6"/>
        <v>#NUM!</v>
      </c>
      <c r="E218" s="23" t="str">
        <f>IF(GOF!D218&gt;0,(GOF!C218-GOF!D218)^2/GOF!D218,"")</f>
        <v/>
      </c>
      <c r="F218" s="1"/>
      <c r="G218" s="1"/>
    </row>
    <row r="219" spans="1:7" x14ac:dyDescent="0.2">
      <c r="A219">
        <f>GOF!F$12/1000+A218</f>
        <v>3.4880000000000027</v>
      </c>
      <c r="B219" t="e">
        <f t="shared" si="7"/>
        <v>#NUM!</v>
      </c>
      <c r="C219" t="e">
        <f>IF(A219&gt;=GOF!$F$11,B219,0)</f>
        <v>#NUM!</v>
      </c>
      <c r="D219" s="1" t="e">
        <f t="shared" si="6"/>
        <v>#NUM!</v>
      </c>
      <c r="E219" s="23" t="str">
        <f>IF(GOF!D219&gt;0,(GOF!C219-GOF!D219)^2/GOF!D219,"")</f>
        <v/>
      </c>
      <c r="F219" s="1"/>
      <c r="G219" s="1"/>
    </row>
    <row r="220" spans="1:7" x14ac:dyDescent="0.2">
      <c r="A220">
        <f>GOF!F$12/1000+A219</f>
        <v>3.5040000000000027</v>
      </c>
      <c r="B220" t="e">
        <f t="shared" si="7"/>
        <v>#NUM!</v>
      </c>
      <c r="C220" t="e">
        <f>IF(A220&gt;=GOF!$F$11,B220,0)</f>
        <v>#NUM!</v>
      </c>
      <c r="D220" s="1" t="e">
        <f t="shared" si="6"/>
        <v>#NUM!</v>
      </c>
      <c r="E220" s="23" t="str">
        <f>IF(GOF!D220&gt;0,(GOF!C220-GOF!D220)^2/GOF!D220,"")</f>
        <v/>
      </c>
      <c r="F220" s="1"/>
      <c r="G220" s="1"/>
    </row>
    <row r="221" spans="1:7" x14ac:dyDescent="0.2">
      <c r="A221">
        <f>GOF!F$12/1000+A220</f>
        <v>3.5200000000000027</v>
      </c>
      <c r="B221" t="e">
        <f t="shared" si="7"/>
        <v>#NUM!</v>
      </c>
      <c r="C221" t="e">
        <f>IF(A221&gt;=GOF!$F$11,B221,0)</f>
        <v>#NUM!</v>
      </c>
      <c r="D221" s="1" t="e">
        <f t="shared" si="6"/>
        <v>#NUM!</v>
      </c>
      <c r="E221" s="23" t="str">
        <f>IF(GOF!D221&gt;0,(GOF!C221-GOF!D221)^2/GOF!D221,"")</f>
        <v/>
      </c>
      <c r="F221" s="1"/>
      <c r="G221" s="1"/>
    </row>
    <row r="222" spans="1:7" x14ac:dyDescent="0.2">
      <c r="A222">
        <f>GOF!F$12/1000+A221</f>
        <v>3.5360000000000027</v>
      </c>
      <c r="B222" t="e">
        <f t="shared" si="7"/>
        <v>#NUM!</v>
      </c>
      <c r="C222" t="e">
        <f>IF(A222&gt;=GOF!$F$11,B222,0)</f>
        <v>#NUM!</v>
      </c>
      <c r="D222" s="1" t="e">
        <f t="shared" si="6"/>
        <v>#NUM!</v>
      </c>
      <c r="E222" s="23" t="str">
        <f>IF(GOF!D222&gt;0,(GOF!C222-GOF!D222)^2/GOF!D222,"")</f>
        <v/>
      </c>
      <c r="F222" s="1"/>
      <c r="G222" s="1"/>
    </row>
    <row r="223" spans="1:7" x14ac:dyDescent="0.2">
      <c r="A223">
        <f>GOF!F$12/1000+A222</f>
        <v>3.5520000000000027</v>
      </c>
      <c r="B223" t="e">
        <f t="shared" si="7"/>
        <v>#NUM!</v>
      </c>
      <c r="C223" t="e">
        <f>IF(A223&gt;=GOF!$F$11,B223,0)</f>
        <v>#NUM!</v>
      </c>
      <c r="D223" s="1" t="e">
        <f t="shared" si="6"/>
        <v>#NUM!</v>
      </c>
      <c r="E223" s="23" t="str">
        <f>IF(GOF!D223&gt;0,(GOF!C223-GOF!D223)^2/GOF!D223,"")</f>
        <v/>
      </c>
      <c r="F223" s="1"/>
      <c r="G223" s="1"/>
    </row>
    <row r="224" spans="1:7" x14ac:dyDescent="0.2">
      <c r="A224">
        <f>GOF!F$12/1000+A223</f>
        <v>3.5680000000000027</v>
      </c>
      <c r="B224" t="e">
        <f t="shared" si="7"/>
        <v>#NUM!</v>
      </c>
      <c r="C224" t="e">
        <f>IF(A224&gt;=GOF!$F$11,B224,0)</f>
        <v>#NUM!</v>
      </c>
      <c r="D224" s="1" t="e">
        <f t="shared" si="6"/>
        <v>#NUM!</v>
      </c>
      <c r="E224" s="23" t="str">
        <f>IF(GOF!D224&gt;0,(GOF!C224-GOF!D224)^2/GOF!D224,"")</f>
        <v/>
      </c>
      <c r="F224" s="1"/>
      <c r="G224" s="1"/>
    </row>
    <row r="225" spans="1:7" x14ac:dyDescent="0.2">
      <c r="A225">
        <f>GOF!F$12/1000+A224</f>
        <v>3.5840000000000027</v>
      </c>
      <c r="B225" t="e">
        <f t="shared" si="7"/>
        <v>#NUM!</v>
      </c>
      <c r="C225" t="e">
        <f>IF(A225&gt;=GOF!$F$11,B225,0)</f>
        <v>#NUM!</v>
      </c>
      <c r="D225" s="1" t="e">
        <f t="shared" si="6"/>
        <v>#NUM!</v>
      </c>
      <c r="E225" s="23" t="str">
        <f>IF(GOF!D225&gt;0,(GOF!C225-GOF!D225)^2/GOF!D225,"")</f>
        <v/>
      </c>
      <c r="F225" s="1"/>
      <c r="G225" s="1"/>
    </row>
    <row r="226" spans="1:7" x14ac:dyDescent="0.2">
      <c r="A226">
        <f>GOF!F$12/1000+A225</f>
        <v>3.6000000000000028</v>
      </c>
      <c r="B226" t="e">
        <f t="shared" si="7"/>
        <v>#NUM!</v>
      </c>
      <c r="C226" t="e">
        <f>IF(A226&gt;=GOF!$F$11,B226,0)</f>
        <v>#NUM!</v>
      </c>
      <c r="D226" s="1" t="e">
        <f t="shared" si="6"/>
        <v>#NUM!</v>
      </c>
      <c r="E226" s="23" t="str">
        <f>IF(GOF!D226&gt;0,(GOF!C226-GOF!D226)^2/GOF!D226,"")</f>
        <v/>
      </c>
      <c r="F226" s="1"/>
      <c r="G226" s="1"/>
    </row>
    <row r="227" spans="1:7" x14ac:dyDescent="0.2">
      <c r="A227">
        <f>GOF!F$12/1000+A226</f>
        <v>3.6160000000000028</v>
      </c>
      <c r="B227" t="e">
        <f t="shared" si="7"/>
        <v>#NUM!</v>
      </c>
      <c r="C227" t="e">
        <f>IF(A227&gt;=GOF!$F$11,B227,0)</f>
        <v>#NUM!</v>
      </c>
      <c r="D227" s="1" t="e">
        <f t="shared" si="6"/>
        <v>#NUM!</v>
      </c>
      <c r="E227" s="23" t="str">
        <f>IF(GOF!D227&gt;0,(GOF!C227-GOF!D227)^2/GOF!D227,"")</f>
        <v/>
      </c>
      <c r="F227" s="1"/>
      <c r="G227" s="1"/>
    </row>
    <row r="228" spans="1:7" x14ac:dyDescent="0.2">
      <c r="A228">
        <f>GOF!F$12/1000+A227</f>
        <v>3.6320000000000028</v>
      </c>
      <c r="B228" t="e">
        <f t="shared" si="7"/>
        <v>#NUM!</v>
      </c>
      <c r="C228" t="e">
        <f>IF(A228&gt;=GOF!$F$11,B228,0)</f>
        <v>#NUM!</v>
      </c>
      <c r="D228" s="1" t="e">
        <f t="shared" si="6"/>
        <v>#NUM!</v>
      </c>
      <c r="E228" s="23" t="str">
        <f>IF(GOF!D228&gt;0,(GOF!C228-GOF!D228)^2/GOF!D228,"")</f>
        <v/>
      </c>
      <c r="F228" s="1"/>
      <c r="G228" s="1"/>
    </row>
    <row r="229" spans="1:7" x14ac:dyDescent="0.2">
      <c r="A229">
        <f>GOF!F$12/1000+A228</f>
        <v>3.6480000000000028</v>
      </c>
      <c r="B229" t="e">
        <f t="shared" si="7"/>
        <v>#NUM!</v>
      </c>
      <c r="C229" t="e">
        <f>IF(A229&gt;=GOF!$F$11,B229,0)</f>
        <v>#NUM!</v>
      </c>
      <c r="D229" s="1" t="e">
        <f t="shared" si="6"/>
        <v>#NUM!</v>
      </c>
      <c r="E229" s="23" t="str">
        <f>IF(GOF!D229&gt;0,(GOF!C229-GOF!D229)^2/GOF!D229,"")</f>
        <v/>
      </c>
      <c r="F229" s="1"/>
      <c r="G229" s="1"/>
    </row>
    <row r="230" spans="1:7" x14ac:dyDescent="0.2">
      <c r="A230">
        <f>GOF!F$12/1000+A229</f>
        <v>3.6640000000000028</v>
      </c>
      <c r="B230" t="e">
        <f t="shared" si="7"/>
        <v>#NUM!</v>
      </c>
      <c r="C230" t="e">
        <f>IF(A230&gt;=GOF!$F$11,B230,0)</f>
        <v>#NUM!</v>
      </c>
      <c r="D230" s="1" t="e">
        <f t="shared" si="6"/>
        <v>#NUM!</v>
      </c>
      <c r="E230" s="23" t="str">
        <f>IF(GOF!D230&gt;0,(GOF!C230-GOF!D230)^2/GOF!D230,"")</f>
        <v/>
      </c>
      <c r="F230" s="1"/>
      <c r="G230" s="1"/>
    </row>
    <row r="231" spans="1:7" x14ac:dyDescent="0.2">
      <c r="A231">
        <f>GOF!F$12/1000+A230</f>
        <v>3.6800000000000028</v>
      </c>
      <c r="B231" t="e">
        <f t="shared" si="7"/>
        <v>#NUM!</v>
      </c>
      <c r="C231" t="e">
        <f>IF(A231&gt;=GOF!$F$11,B231,0)</f>
        <v>#NUM!</v>
      </c>
      <c r="D231" s="1" t="e">
        <f t="shared" si="6"/>
        <v>#NUM!</v>
      </c>
      <c r="E231" s="23" t="str">
        <f>IF(GOF!D231&gt;0,(GOF!C231-GOF!D231)^2/GOF!D231,"")</f>
        <v/>
      </c>
      <c r="F231" s="1"/>
      <c r="G231" s="1"/>
    </row>
    <row r="232" spans="1:7" x14ac:dyDescent="0.2">
      <c r="A232">
        <f>GOF!F$12/1000+A231</f>
        <v>3.6960000000000028</v>
      </c>
      <c r="B232" t="e">
        <f t="shared" si="7"/>
        <v>#NUM!</v>
      </c>
      <c r="C232" t="e">
        <f>IF(A232&gt;=GOF!$F$11,B232,0)</f>
        <v>#NUM!</v>
      </c>
      <c r="D232" s="1" t="e">
        <f t="shared" si="6"/>
        <v>#NUM!</v>
      </c>
      <c r="E232" s="23" t="str">
        <f>IF(GOF!D232&gt;0,(GOF!C232-GOF!D232)^2/GOF!D232,"")</f>
        <v/>
      </c>
      <c r="F232" s="1"/>
      <c r="G232" s="1"/>
    </row>
    <row r="233" spans="1:7" x14ac:dyDescent="0.2">
      <c r="A233">
        <f>GOF!F$12/1000+A232</f>
        <v>3.7120000000000029</v>
      </c>
      <c r="B233" t="e">
        <f t="shared" si="7"/>
        <v>#NUM!</v>
      </c>
      <c r="C233" t="e">
        <f>IF(A233&gt;=GOF!$F$11,B233,0)</f>
        <v>#NUM!</v>
      </c>
      <c r="D233" s="1" t="e">
        <f t="shared" si="6"/>
        <v>#NUM!</v>
      </c>
      <c r="E233" s="23" t="str">
        <f>IF(GOF!D233&gt;0,(GOF!C233-GOF!D233)^2/GOF!D233,"")</f>
        <v/>
      </c>
      <c r="F233" s="1"/>
      <c r="G233" s="1"/>
    </row>
    <row r="234" spans="1:7" x14ac:dyDescent="0.2">
      <c r="A234">
        <f>GOF!F$12/1000+A233</f>
        <v>3.7280000000000029</v>
      </c>
      <c r="B234" t="e">
        <f t="shared" si="7"/>
        <v>#NUM!</v>
      </c>
      <c r="C234" t="e">
        <f>IF(A234&gt;=GOF!$F$11,B234,0)</f>
        <v>#NUM!</v>
      </c>
      <c r="D234" s="1" t="e">
        <f t="shared" si="6"/>
        <v>#NUM!</v>
      </c>
      <c r="E234" s="23" t="str">
        <f>IF(GOF!D234&gt;0,(GOF!C234-GOF!D234)^2/GOF!D234,"")</f>
        <v/>
      </c>
      <c r="F234" s="1"/>
      <c r="G234" s="1"/>
    </row>
    <row r="235" spans="1:7" x14ac:dyDescent="0.2">
      <c r="A235">
        <f>GOF!F$12/1000+A234</f>
        <v>3.7440000000000029</v>
      </c>
      <c r="B235" t="e">
        <f t="shared" si="7"/>
        <v>#NUM!</v>
      </c>
      <c r="C235" t="e">
        <f>IF(A235&gt;=GOF!$F$11,B235,0)</f>
        <v>#NUM!</v>
      </c>
      <c r="D235" s="1" t="e">
        <f t="shared" si="6"/>
        <v>#NUM!</v>
      </c>
      <c r="E235" s="23" t="str">
        <f>IF(GOF!D235&gt;0,(GOF!C235-GOF!D235)^2/GOF!D235,"")</f>
        <v/>
      </c>
      <c r="F235" s="1"/>
      <c r="G235" s="1"/>
    </row>
    <row r="236" spans="1:7" x14ac:dyDescent="0.2">
      <c r="A236">
        <f>GOF!F$12/1000+A235</f>
        <v>3.7600000000000029</v>
      </c>
      <c r="B236" t="e">
        <f t="shared" si="7"/>
        <v>#NUM!</v>
      </c>
      <c r="C236" t="e">
        <f>IF(A236&gt;=GOF!$F$11,B236,0)</f>
        <v>#NUM!</v>
      </c>
      <c r="D236" s="1" t="e">
        <f t="shared" si="6"/>
        <v>#NUM!</v>
      </c>
      <c r="E236" s="23" t="str">
        <f>IF(GOF!D236&gt;0,(GOF!C236-GOF!D236)^2/GOF!D236,"")</f>
        <v/>
      </c>
      <c r="F236" s="1"/>
      <c r="G236" s="1"/>
    </row>
    <row r="237" spans="1:7" x14ac:dyDescent="0.2">
      <c r="A237">
        <f>GOF!F$12/1000+A236</f>
        <v>3.7760000000000029</v>
      </c>
      <c r="B237" t="e">
        <f t="shared" si="7"/>
        <v>#NUM!</v>
      </c>
      <c r="C237" t="e">
        <f>IF(A237&gt;=GOF!$F$11,B237,0)</f>
        <v>#NUM!</v>
      </c>
      <c r="D237" s="1" t="e">
        <f t="shared" si="6"/>
        <v>#NUM!</v>
      </c>
      <c r="E237" s="23" t="str">
        <f>IF(GOF!D237&gt;0,(GOF!C237-GOF!D237)^2/GOF!D237,"")</f>
        <v/>
      </c>
      <c r="F237" s="1"/>
      <c r="G237" s="1"/>
    </row>
    <row r="238" spans="1:7" x14ac:dyDescent="0.2">
      <c r="A238">
        <f>GOF!F$12/1000+A237</f>
        <v>3.7920000000000029</v>
      </c>
      <c r="B238" t="e">
        <f t="shared" si="7"/>
        <v>#NUM!</v>
      </c>
      <c r="C238" t="e">
        <f>IF(A238&gt;=GOF!$F$11,B238,0)</f>
        <v>#NUM!</v>
      </c>
      <c r="D238" s="1" t="e">
        <f t="shared" si="6"/>
        <v>#NUM!</v>
      </c>
      <c r="E238" s="23" t="str">
        <f>IF(GOF!D238&gt;0,(GOF!C238-GOF!D238)^2/GOF!D238,"")</f>
        <v/>
      </c>
      <c r="F238" s="1"/>
      <c r="G238" s="1"/>
    </row>
    <row r="239" spans="1:7" x14ac:dyDescent="0.2">
      <c r="A239">
        <f>GOF!F$12/1000+A238</f>
        <v>3.8080000000000029</v>
      </c>
      <c r="B239" t="e">
        <f t="shared" si="7"/>
        <v>#NUM!</v>
      </c>
      <c r="C239" t="e">
        <f>IF(A239&gt;=GOF!$F$11,B239,0)</f>
        <v>#NUM!</v>
      </c>
      <c r="D239" s="1" t="e">
        <f t="shared" si="6"/>
        <v>#NUM!</v>
      </c>
      <c r="E239" s="23" t="str">
        <f>IF(GOF!D239&gt;0,(GOF!C239-GOF!D239)^2/GOF!D239,"")</f>
        <v/>
      </c>
      <c r="F239" s="1"/>
      <c r="G239" s="1"/>
    </row>
    <row r="240" spans="1:7" x14ac:dyDescent="0.2">
      <c r="A240">
        <f>GOF!F$12/1000+A239</f>
        <v>3.824000000000003</v>
      </c>
      <c r="B240" t="e">
        <f t="shared" si="7"/>
        <v>#NUM!</v>
      </c>
      <c r="C240" t="e">
        <f>IF(A240&gt;=GOF!$F$11,B240,0)</f>
        <v>#NUM!</v>
      </c>
      <c r="D240" s="1" t="e">
        <f t="shared" si="6"/>
        <v>#NUM!</v>
      </c>
      <c r="E240" s="23" t="str">
        <f>IF(GOF!D240&gt;0,(GOF!C240-GOF!D240)^2/GOF!D240,"")</f>
        <v/>
      </c>
      <c r="F240" s="1"/>
      <c r="G240" s="1"/>
    </row>
    <row r="241" spans="1:7" x14ac:dyDescent="0.2">
      <c r="A241">
        <f>GOF!F$12/1000+A240</f>
        <v>3.840000000000003</v>
      </c>
      <c r="B241" t="e">
        <f t="shared" si="7"/>
        <v>#NUM!</v>
      </c>
      <c r="C241" t="e">
        <f>IF(A241&gt;=GOF!$F$11,B241,0)</f>
        <v>#NUM!</v>
      </c>
      <c r="D241" s="1" t="e">
        <f t="shared" si="6"/>
        <v>#NUM!</v>
      </c>
      <c r="E241" s="23" t="str">
        <f>IF(GOF!D241&gt;0,(GOF!C241-GOF!D241)^2/GOF!D241,"")</f>
        <v/>
      </c>
      <c r="F241" s="1"/>
      <c r="G241" s="1"/>
    </row>
    <row r="242" spans="1:7" x14ac:dyDescent="0.2">
      <c r="A242">
        <f>GOF!F$12/1000+A241</f>
        <v>3.856000000000003</v>
      </c>
      <c r="B242" t="e">
        <f t="shared" si="7"/>
        <v>#NUM!</v>
      </c>
      <c r="C242" t="e">
        <f>IF(A242&gt;=GOF!$F$11,B242,0)</f>
        <v>#NUM!</v>
      </c>
      <c r="D242" s="1" t="e">
        <f t="shared" si="6"/>
        <v>#NUM!</v>
      </c>
      <c r="E242" s="23" t="str">
        <f>IF(GOF!D242&gt;0,(GOF!C242-GOF!D242)^2/GOF!D242,"")</f>
        <v/>
      </c>
      <c r="F242" s="1"/>
      <c r="G242" s="1"/>
    </row>
    <row r="243" spans="1:7" x14ac:dyDescent="0.2">
      <c r="A243">
        <f>GOF!F$12/1000+A242</f>
        <v>3.872000000000003</v>
      </c>
      <c r="B243" t="e">
        <f t="shared" si="7"/>
        <v>#NUM!</v>
      </c>
      <c r="C243" t="e">
        <f>IF(A243&gt;=GOF!$F$11,B243,0)</f>
        <v>#NUM!</v>
      </c>
      <c r="D243" s="1" t="e">
        <f t="shared" si="6"/>
        <v>#NUM!</v>
      </c>
      <c r="E243" s="23" t="str">
        <f>IF(GOF!D243&gt;0,(GOF!C243-GOF!D243)^2/GOF!D243,"")</f>
        <v/>
      </c>
      <c r="F243" s="1"/>
      <c r="G243" s="1"/>
    </row>
    <row r="244" spans="1:7" x14ac:dyDescent="0.2">
      <c r="A244">
        <f>GOF!F$12/1000+A243</f>
        <v>3.888000000000003</v>
      </c>
      <c r="B244" t="e">
        <f t="shared" si="7"/>
        <v>#NUM!</v>
      </c>
      <c r="C244" t="e">
        <f>IF(A244&gt;=GOF!$F$11,B244,0)</f>
        <v>#NUM!</v>
      </c>
      <c r="D244" s="1" t="e">
        <f t="shared" si="6"/>
        <v>#NUM!</v>
      </c>
      <c r="E244" s="23" t="str">
        <f>IF(GOF!D244&gt;0,(GOF!C244-GOF!D244)^2/GOF!D244,"")</f>
        <v/>
      </c>
      <c r="F244" s="1"/>
      <c r="G244" s="1"/>
    </row>
    <row r="245" spans="1:7" x14ac:dyDescent="0.2">
      <c r="A245">
        <f>GOF!F$12/1000+A244</f>
        <v>3.904000000000003</v>
      </c>
      <c r="B245" t="e">
        <f t="shared" si="7"/>
        <v>#NUM!</v>
      </c>
      <c r="C245" t="e">
        <f>IF(A245&gt;=GOF!$F$11,B245,0)</f>
        <v>#NUM!</v>
      </c>
      <c r="D245" s="1" t="e">
        <f t="shared" si="6"/>
        <v>#NUM!</v>
      </c>
      <c r="E245" s="23" t="str">
        <f>IF(GOF!D245&gt;0,(GOF!C245-GOF!D245)^2/GOF!D245,"")</f>
        <v/>
      </c>
      <c r="F245" s="1"/>
      <c r="G245" s="1"/>
    </row>
    <row r="246" spans="1:7" x14ac:dyDescent="0.2">
      <c r="A246">
        <f>GOF!F$12/1000+A245</f>
        <v>3.920000000000003</v>
      </c>
      <c r="B246" t="e">
        <f t="shared" si="7"/>
        <v>#NUM!</v>
      </c>
      <c r="C246" t="e">
        <f>IF(A246&gt;=GOF!$F$11,B246,0)</f>
        <v>#NUM!</v>
      </c>
      <c r="D246" s="1" t="e">
        <f t="shared" si="6"/>
        <v>#NUM!</v>
      </c>
      <c r="E246" s="23" t="str">
        <f>IF(GOF!D246&gt;0,(GOF!C246-GOF!D246)^2/GOF!D246,"")</f>
        <v/>
      </c>
      <c r="F246" s="1"/>
      <c r="G246" s="1"/>
    </row>
    <row r="247" spans="1:7" x14ac:dyDescent="0.2">
      <c r="A247">
        <f>GOF!F$12/1000+A246</f>
        <v>3.9360000000000031</v>
      </c>
      <c r="B247" t="e">
        <f t="shared" si="7"/>
        <v>#NUM!</v>
      </c>
      <c r="C247" t="e">
        <f>IF(A247&gt;=GOF!$F$11,B247,0)</f>
        <v>#NUM!</v>
      </c>
      <c r="D247" s="1" t="e">
        <f t="shared" si="6"/>
        <v>#NUM!</v>
      </c>
      <c r="E247" s="23" t="str">
        <f>IF(GOF!D247&gt;0,(GOF!C247-GOF!D247)^2/GOF!D247,"")</f>
        <v/>
      </c>
      <c r="F247" s="1"/>
      <c r="G247" s="1"/>
    </row>
    <row r="248" spans="1:7" x14ac:dyDescent="0.2">
      <c r="A248">
        <f>GOF!F$12/1000+A247</f>
        <v>3.9520000000000031</v>
      </c>
      <c r="B248" t="e">
        <f t="shared" si="7"/>
        <v>#NUM!</v>
      </c>
      <c r="C248" t="e">
        <f>IF(A248&gt;=GOF!$F$11,B248,0)</f>
        <v>#NUM!</v>
      </c>
      <c r="D248" s="1" t="e">
        <f t="shared" si="6"/>
        <v>#NUM!</v>
      </c>
      <c r="E248" s="23" t="str">
        <f>IF(GOF!D248&gt;0,(GOF!C248-GOF!D248)^2/GOF!D248,"")</f>
        <v/>
      </c>
      <c r="F248" s="1"/>
      <c r="G248" s="1"/>
    </row>
    <row r="249" spans="1:7" x14ac:dyDescent="0.2">
      <c r="A249">
        <f>GOF!F$12/1000+A248</f>
        <v>3.9680000000000031</v>
      </c>
      <c r="B249" t="e">
        <f t="shared" si="7"/>
        <v>#NUM!</v>
      </c>
      <c r="C249" t="e">
        <f>IF(A249&gt;=GOF!$F$11,B249,0)</f>
        <v>#NUM!</v>
      </c>
      <c r="D249" s="1" t="e">
        <f t="shared" si="6"/>
        <v>#NUM!</v>
      </c>
      <c r="E249" s="23" t="str">
        <f>IF(GOF!D249&gt;0,(GOF!C249-GOF!D249)^2/GOF!D249,"")</f>
        <v/>
      </c>
      <c r="F249" s="1"/>
      <c r="G249" s="1"/>
    </row>
    <row r="250" spans="1:7" x14ac:dyDescent="0.2">
      <c r="A250">
        <f>GOF!F$12/1000+A249</f>
        <v>3.9840000000000031</v>
      </c>
      <c r="B250" t="e">
        <f t="shared" si="7"/>
        <v>#NUM!</v>
      </c>
      <c r="C250" t="e">
        <f>IF(A250&gt;=GOF!$F$11,B250,0)</f>
        <v>#NUM!</v>
      </c>
      <c r="D250" s="1" t="e">
        <f t="shared" si="6"/>
        <v>#NUM!</v>
      </c>
      <c r="E250" s="23" t="str">
        <f>IF(GOF!D250&gt;0,(GOF!C250-GOF!D250)^2/GOF!D250,"")</f>
        <v/>
      </c>
      <c r="F250" s="1"/>
      <c r="G250" s="1"/>
    </row>
    <row r="251" spans="1:7" x14ac:dyDescent="0.2">
      <c r="A251">
        <f>GOF!F$12/1000+A250</f>
        <v>4.0000000000000027</v>
      </c>
      <c r="B251" t="e">
        <f t="shared" si="7"/>
        <v>#NUM!</v>
      </c>
      <c r="C251" t="e">
        <f>IF(A251&gt;=GOF!$F$11,B251,0)</f>
        <v>#NUM!</v>
      </c>
      <c r="D251" s="1" t="e">
        <f t="shared" si="6"/>
        <v>#NUM!</v>
      </c>
      <c r="E251" s="23" t="str">
        <f>IF(GOF!D251&gt;0,(GOF!C251-GOF!D251)^2/GOF!D251,"")</f>
        <v/>
      </c>
      <c r="F251" s="1"/>
      <c r="G251" s="1"/>
    </row>
    <row r="252" spans="1:7" x14ac:dyDescent="0.2">
      <c r="A252">
        <f>GOF!F$12/1000+A251</f>
        <v>4.0160000000000027</v>
      </c>
      <c r="B252" t="e">
        <f t="shared" si="7"/>
        <v>#NUM!</v>
      </c>
      <c r="C252" t="e">
        <f>IF(A252&gt;=GOF!$F$11,B252,0)</f>
        <v>#NUM!</v>
      </c>
      <c r="D252" s="1" t="e">
        <f t="shared" si="6"/>
        <v>#NUM!</v>
      </c>
      <c r="E252" s="23" t="str">
        <f>IF(GOF!D252&gt;0,(GOF!C252-GOF!D252)^2/GOF!D252,"")</f>
        <v/>
      </c>
      <c r="F252" s="1"/>
      <c r="G252" s="1"/>
    </row>
    <row r="253" spans="1:7" x14ac:dyDescent="0.2">
      <c r="A253">
        <f>GOF!F$12/1000+A252</f>
        <v>4.0320000000000027</v>
      </c>
      <c r="B253" t="e">
        <f t="shared" si="7"/>
        <v>#NUM!</v>
      </c>
      <c r="C253" t="e">
        <f>IF(A253&gt;=GOF!$F$11,B253,0)</f>
        <v>#NUM!</v>
      </c>
      <c r="D253" s="1" t="e">
        <f t="shared" si="6"/>
        <v>#NUM!</v>
      </c>
      <c r="E253" s="23" t="str">
        <f>IF(GOF!D253&gt;0,(GOF!C253-GOF!D253)^2/GOF!D253,"")</f>
        <v/>
      </c>
      <c r="F253" s="1"/>
      <c r="G253" s="1"/>
    </row>
    <row r="254" spans="1:7" x14ac:dyDescent="0.2">
      <c r="A254">
        <f>GOF!F$12/1000+A253</f>
        <v>4.0480000000000027</v>
      </c>
      <c r="B254" t="e">
        <f t="shared" si="7"/>
        <v>#NUM!</v>
      </c>
      <c r="C254" t="e">
        <f>IF(A254&gt;=GOF!$F$11,B254,0)</f>
        <v>#NUM!</v>
      </c>
      <c r="D254" s="1" t="e">
        <f t="shared" si="6"/>
        <v>#NUM!</v>
      </c>
      <c r="E254" s="23" t="str">
        <f>IF(GOF!D254&gt;0,(GOF!C254-GOF!D254)^2/GOF!D254,"")</f>
        <v/>
      </c>
      <c r="F254" s="1"/>
      <c r="G254" s="1"/>
    </row>
    <row r="255" spans="1:7" x14ac:dyDescent="0.2">
      <c r="A255">
        <f>GOF!F$12/1000+A254</f>
        <v>4.0640000000000027</v>
      </c>
      <c r="B255" t="e">
        <f t="shared" si="7"/>
        <v>#NUM!</v>
      </c>
      <c r="C255" t="e">
        <f>IF(A255&gt;=GOF!$F$11,B255,0)</f>
        <v>#NUM!</v>
      </c>
      <c r="D255" s="1" t="e">
        <f t="shared" si="6"/>
        <v>#NUM!</v>
      </c>
      <c r="E255" s="23" t="str">
        <f>IF(GOF!D255&gt;0,(GOF!C255-GOF!D255)^2/GOF!D255,"")</f>
        <v/>
      </c>
      <c r="F255" s="1"/>
      <c r="G255" s="1"/>
    </row>
    <row r="256" spans="1:7" x14ac:dyDescent="0.2">
      <c r="A256">
        <f>GOF!F$12/1000+A255</f>
        <v>4.0800000000000027</v>
      </c>
      <c r="B256" t="e">
        <f t="shared" si="7"/>
        <v>#NUM!</v>
      </c>
      <c r="C256" t="e">
        <f>IF(A256&gt;=GOF!$F$11,B256,0)</f>
        <v>#NUM!</v>
      </c>
      <c r="D256" s="1" t="e">
        <f t="shared" si="6"/>
        <v>#NUM!</v>
      </c>
      <c r="E256" s="23" t="str">
        <f>IF(GOF!D256&gt;0,(GOF!C256-GOF!D256)^2/GOF!D256,"")</f>
        <v/>
      </c>
      <c r="F256" s="1"/>
      <c r="G256" s="1"/>
    </row>
    <row r="257" spans="1:7" x14ac:dyDescent="0.2">
      <c r="A257">
        <f>GOF!F$12/1000+A256</f>
        <v>4.0960000000000027</v>
      </c>
      <c r="B257" t="e">
        <f t="shared" si="7"/>
        <v>#NUM!</v>
      </c>
      <c r="C257" t="e">
        <f>IF(A257&gt;=GOF!$F$11,B257,0)</f>
        <v>#NUM!</v>
      </c>
      <c r="D257" s="1" t="e">
        <f t="shared" si="6"/>
        <v>#NUM!</v>
      </c>
      <c r="E257" s="23" t="str">
        <f>IF(GOF!D257&gt;0,(GOF!C257-GOF!D257)^2/GOF!D257,"")</f>
        <v/>
      </c>
      <c r="F257" s="1"/>
      <c r="G257" s="1"/>
    </row>
    <row r="258" spans="1:7" x14ac:dyDescent="0.2">
      <c r="A258">
        <f>GOF!F$12/1000+A257</f>
        <v>4.1120000000000028</v>
      </c>
      <c r="B258" t="e">
        <f t="shared" si="7"/>
        <v>#NUM!</v>
      </c>
      <c r="C258" t="e">
        <f>IF(A258&gt;=GOF!$F$11,B258,0)</f>
        <v>#NUM!</v>
      </c>
      <c r="D258" s="1" t="e">
        <f t="shared" ref="D258:D321" si="8">CHIDIST(A258,F$1)</f>
        <v>#NUM!</v>
      </c>
      <c r="E258" s="23" t="str">
        <f>IF(GOF!D258&gt;0,(GOF!C258-GOF!D258)^2/GOF!D258,"")</f>
        <v/>
      </c>
      <c r="F258" s="1"/>
      <c r="G258" s="1"/>
    </row>
    <row r="259" spans="1:7" x14ac:dyDescent="0.2">
      <c r="A259">
        <f>GOF!F$12/1000+A258</f>
        <v>4.1280000000000028</v>
      </c>
      <c r="B259" t="e">
        <f t="shared" ref="B259:B322" si="9">_xlfn.CHISQ.DIST(A259,F$1,FALSE)</f>
        <v>#NUM!</v>
      </c>
      <c r="C259" t="e">
        <f>IF(A259&gt;=GOF!$F$11,B259,0)</f>
        <v>#NUM!</v>
      </c>
      <c r="D259" s="1" t="e">
        <f t="shared" si="8"/>
        <v>#NUM!</v>
      </c>
      <c r="E259" s="23" t="str">
        <f>IF(GOF!D259&gt;0,(GOF!C259-GOF!D259)^2/GOF!D259,"")</f>
        <v/>
      </c>
      <c r="F259" s="1"/>
      <c r="G259" s="1"/>
    </row>
    <row r="260" spans="1:7" x14ac:dyDescent="0.2">
      <c r="A260">
        <f>GOF!F$12/1000+A259</f>
        <v>4.1440000000000028</v>
      </c>
      <c r="B260" t="e">
        <f t="shared" si="9"/>
        <v>#NUM!</v>
      </c>
      <c r="C260" t="e">
        <f>IF(A260&gt;=GOF!$F$11,B260,0)</f>
        <v>#NUM!</v>
      </c>
      <c r="D260" s="1" t="e">
        <f t="shared" si="8"/>
        <v>#NUM!</v>
      </c>
      <c r="E260" s="23" t="str">
        <f>IF(GOF!D260&gt;0,(GOF!C260-GOF!D260)^2/GOF!D260,"")</f>
        <v/>
      </c>
      <c r="F260" s="1"/>
      <c r="G260" s="1"/>
    </row>
    <row r="261" spans="1:7" x14ac:dyDescent="0.2">
      <c r="A261">
        <f>GOF!F$12/1000+A260</f>
        <v>4.1600000000000028</v>
      </c>
      <c r="B261" t="e">
        <f t="shared" si="9"/>
        <v>#NUM!</v>
      </c>
      <c r="C261" t="e">
        <f>IF(A261&gt;=GOF!$F$11,B261,0)</f>
        <v>#NUM!</v>
      </c>
      <c r="D261" s="1" t="e">
        <f t="shared" si="8"/>
        <v>#NUM!</v>
      </c>
      <c r="E261" s="23" t="str">
        <f>IF(GOF!D261&gt;0,(GOF!C261-GOF!D261)^2/GOF!D261,"")</f>
        <v/>
      </c>
      <c r="F261" s="1"/>
      <c r="G261" s="1"/>
    </row>
    <row r="262" spans="1:7" x14ac:dyDescent="0.2">
      <c r="A262">
        <f>GOF!F$12/1000+A261</f>
        <v>4.1760000000000028</v>
      </c>
      <c r="B262" t="e">
        <f t="shared" si="9"/>
        <v>#NUM!</v>
      </c>
      <c r="C262" t="e">
        <f>IF(A262&gt;=GOF!$F$11,B262,0)</f>
        <v>#NUM!</v>
      </c>
      <c r="D262" s="1" t="e">
        <f t="shared" si="8"/>
        <v>#NUM!</v>
      </c>
      <c r="E262" s="23" t="str">
        <f>IF(GOF!D262&gt;0,(GOF!C262-GOF!D262)^2/GOF!D262,"")</f>
        <v/>
      </c>
      <c r="F262" s="1"/>
      <c r="G262" s="1"/>
    </row>
    <row r="263" spans="1:7" x14ac:dyDescent="0.2">
      <c r="A263">
        <f>GOF!F$12/1000+A262</f>
        <v>4.1920000000000028</v>
      </c>
      <c r="B263" t="e">
        <f t="shared" si="9"/>
        <v>#NUM!</v>
      </c>
      <c r="C263" t="e">
        <f>IF(A263&gt;=GOF!$F$11,B263,0)</f>
        <v>#NUM!</v>
      </c>
      <c r="D263" s="1" t="e">
        <f t="shared" si="8"/>
        <v>#NUM!</v>
      </c>
      <c r="E263" s="23" t="str">
        <f>IF(GOF!D263&gt;0,(GOF!C263-GOF!D263)^2/GOF!D263,"")</f>
        <v/>
      </c>
      <c r="F263" s="1"/>
      <c r="G263" s="1"/>
    </row>
    <row r="264" spans="1:7" x14ac:dyDescent="0.2">
      <c r="A264">
        <f>GOF!F$12/1000+A263</f>
        <v>4.2080000000000028</v>
      </c>
      <c r="B264" t="e">
        <f t="shared" si="9"/>
        <v>#NUM!</v>
      </c>
      <c r="C264" t="e">
        <f>IF(A264&gt;=GOF!$F$11,B264,0)</f>
        <v>#NUM!</v>
      </c>
      <c r="D264" s="1" t="e">
        <f t="shared" si="8"/>
        <v>#NUM!</v>
      </c>
      <c r="E264" s="23" t="str">
        <f>IF(GOF!D264&gt;0,(GOF!C264-GOF!D264)^2/GOF!D264,"")</f>
        <v/>
      </c>
      <c r="F264" s="1"/>
      <c r="G264" s="1"/>
    </row>
    <row r="265" spans="1:7" x14ac:dyDescent="0.2">
      <c r="A265">
        <f>GOF!F$12/1000+A264</f>
        <v>4.2240000000000029</v>
      </c>
      <c r="B265" t="e">
        <f t="shared" si="9"/>
        <v>#NUM!</v>
      </c>
      <c r="C265" t="e">
        <f>IF(A265&gt;=GOF!$F$11,B265,0)</f>
        <v>#NUM!</v>
      </c>
      <c r="D265" s="1" t="e">
        <f t="shared" si="8"/>
        <v>#NUM!</v>
      </c>
      <c r="E265" s="23" t="str">
        <f>IF(GOF!D265&gt;0,(GOF!C265-GOF!D265)^2/GOF!D265,"")</f>
        <v/>
      </c>
      <c r="F265" s="1"/>
      <c r="G265" s="1"/>
    </row>
    <row r="266" spans="1:7" x14ac:dyDescent="0.2">
      <c r="A266">
        <f>GOF!F$12/1000+A265</f>
        <v>4.2400000000000029</v>
      </c>
      <c r="B266" t="e">
        <f t="shared" si="9"/>
        <v>#NUM!</v>
      </c>
      <c r="C266" t="e">
        <f>IF(A266&gt;=GOF!$F$11,B266,0)</f>
        <v>#NUM!</v>
      </c>
      <c r="D266" s="1" t="e">
        <f t="shared" si="8"/>
        <v>#NUM!</v>
      </c>
      <c r="E266" s="23" t="str">
        <f>IF(GOF!D266&gt;0,(GOF!C266-GOF!D266)^2/GOF!D266,"")</f>
        <v/>
      </c>
      <c r="F266" s="1"/>
      <c r="G266" s="1"/>
    </row>
    <row r="267" spans="1:7" x14ac:dyDescent="0.2">
      <c r="A267">
        <f>GOF!F$12/1000+A266</f>
        <v>4.2560000000000029</v>
      </c>
      <c r="B267" t="e">
        <f t="shared" si="9"/>
        <v>#NUM!</v>
      </c>
      <c r="C267" t="e">
        <f>IF(A267&gt;=GOF!$F$11,B267,0)</f>
        <v>#NUM!</v>
      </c>
      <c r="D267" s="1" t="e">
        <f t="shared" si="8"/>
        <v>#NUM!</v>
      </c>
      <c r="E267" s="23" t="str">
        <f>IF(GOF!D267&gt;0,(GOF!C267-GOF!D267)^2/GOF!D267,"")</f>
        <v/>
      </c>
      <c r="F267" s="1"/>
      <c r="G267" s="1"/>
    </row>
    <row r="268" spans="1:7" x14ac:dyDescent="0.2">
      <c r="A268">
        <f>GOF!F$12/1000+A267</f>
        <v>4.2720000000000029</v>
      </c>
      <c r="B268" t="e">
        <f t="shared" si="9"/>
        <v>#NUM!</v>
      </c>
      <c r="C268" t="e">
        <f>IF(A268&gt;=GOF!$F$11,B268,0)</f>
        <v>#NUM!</v>
      </c>
      <c r="D268" s="1" t="e">
        <f t="shared" si="8"/>
        <v>#NUM!</v>
      </c>
      <c r="E268" s="23" t="str">
        <f>IF(GOF!D268&gt;0,(GOF!C268-GOF!D268)^2/GOF!D268,"")</f>
        <v/>
      </c>
      <c r="F268" s="1"/>
      <c r="G268" s="1"/>
    </row>
    <row r="269" spans="1:7" x14ac:dyDescent="0.2">
      <c r="A269">
        <f>GOF!F$12/1000+A268</f>
        <v>4.2880000000000029</v>
      </c>
      <c r="B269" t="e">
        <f t="shared" si="9"/>
        <v>#NUM!</v>
      </c>
      <c r="C269" t="e">
        <f>IF(A269&gt;=GOF!$F$11,B269,0)</f>
        <v>#NUM!</v>
      </c>
      <c r="D269" s="1" t="e">
        <f t="shared" si="8"/>
        <v>#NUM!</v>
      </c>
      <c r="E269" s="23" t="str">
        <f>IF(GOF!D269&gt;0,(GOF!C269-GOF!D269)^2/GOF!D269,"")</f>
        <v/>
      </c>
      <c r="F269" s="1"/>
      <c r="G269" s="1"/>
    </row>
    <row r="270" spans="1:7" x14ac:dyDescent="0.2">
      <c r="A270">
        <f>GOF!F$12/1000+A269</f>
        <v>4.3040000000000029</v>
      </c>
      <c r="B270" t="e">
        <f t="shared" si="9"/>
        <v>#NUM!</v>
      </c>
      <c r="C270" t="e">
        <f>IF(A270&gt;=GOF!$F$11,B270,0)</f>
        <v>#NUM!</v>
      </c>
      <c r="D270" s="1" t="e">
        <f t="shared" si="8"/>
        <v>#NUM!</v>
      </c>
      <c r="E270" s="23" t="str">
        <f>IF(GOF!D270&gt;0,(GOF!C270-GOF!D270)^2/GOF!D270,"")</f>
        <v/>
      </c>
      <c r="F270" s="1"/>
      <c r="G270" s="1"/>
    </row>
    <row r="271" spans="1:7" x14ac:dyDescent="0.2">
      <c r="A271">
        <f>GOF!F$12/1000+A270</f>
        <v>4.3200000000000029</v>
      </c>
      <c r="B271" t="e">
        <f t="shared" si="9"/>
        <v>#NUM!</v>
      </c>
      <c r="C271" t="e">
        <f>IF(A271&gt;=GOF!$F$11,B271,0)</f>
        <v>#NUM!</v>
      </c>
      <c r="D271" s="1" t="e">
        <f t="shared" si="8"/>
        <v>#NUM!</v>
      </c>
      <c r="E271" s="23" t="str">
        <f>IF(GOF!D271&gt;0,(GOF!C271-GOF!D271)^2/GOF!D271,"")</f>
        <v/>
      </c>
      <c r="F271" s="1"/>
      <c r="G271" s="1"/>
    </row>
    <row r="272" spans="1:7" x14ac:dyDescent="0.2">
      <c r="A272">
        <f>GOF!F$12/1000+A271</f>
        <v>4.336000000000003</v>
      </c>
      <c r="B272" t="e">
        <f t="shared" si="9"/>
        <v>#NUM!</v>
      </c>
      <c r="C272" t="e">
        <f>IF(A272&gt;=GOF!$F$11,B272,0)</f>
        <v>#NUM!</v>
      </c>
      <c r="D272" s="1" t="e">
        <f t="shared" si="8"/>
        <v>#NUM!</v>
      </c>
      <c r="E272" s="23" t="str">
        <f>IF(GOF!D272&gt;0,(GOF!C272-GOF!D272)^2/GOF!D272,"")</f>
        <v/>
      </c>
      <c r="F272" s="1"/>
      <c r="G272" s="1"/>
    </row>
    <row r="273" spans="1:7" x14ac:dyDescent="0.2">
      <c r="A273">
        <f>GOF!F$12/1000+A272</f>
        <v>4.352000000000003</v>
      </c>
      <c r="B273" t="e">
        <f t="shared" si="9"/>
        <v>#NUM!</v>
      </c>
      <c r="C273" t="e">
        <f>IF(A273&gt;=GOF!$F$11,B273,0)</f>
        <v>#NUM!</v>
      </c>
      <c r="D273" s="1" t="e">
        <f t="shared" si="8"/>
        <v>#NUM!</v>
      </c>
      <c r="E273" s="23" t="str">
        <f>IF(GOF!D273&gt;0,(GOF!C273-GOF!D273)^2/GOF!D273,"")</f>
        <v/>
      </c>
      <c r="F273" s="1"/>
      <c r="G273" s="1"/>
    </row>
    <row r="274" spans="1:7" x14ac:dyDescent="0.2">
      <c r="A274">
        <f>GOF!F$12/1000+A273</f>
        <v>4.368000000000003</v>
      </c>
      <c r="B274" t="e">
        <f t="shared" si="9"/>
        <v>#NUM!</v>
      </c>
      <c r="C274" t="e">
        <f>IF(A274&gt;=GOF!$F$11,B274,0)</f>
        <v>#NUM!</v>
      </c>
      <c r="D274" s="1" t="e">
        <f t="shared" si="8"/>
        <v>#NUM!</v>
      </c>
      <c r="E274" s="23" t="str">
        <f>IF(GOF!D274&gt;0,(GOF!C274-GOF!D274)^2/GOF!D274,"")</f>
        <v/>
      </c>
      <c r="F274" s="1"/>
      <c r="G274" s="1"/>
    </row>
    <row r="275" spans="1:7" x14ac:dyDescent="0.2">
      <c r="A275">
        <f>GOF!F$12/1000+A274</f>
        <v>4.384000000000003</v>
      </c>
      <c r="B275" t="e">
        <f t="shared" si="9"/>
        <v>#NUM!</v>
      </c>
      <c r="C275" t="e">
        <f>IF(A275&gt;=GOF!$F$11,B275,0)</f>
        <v>#NUM!</v>
      </c>
      <c r="D275" s="1" t="e">
        <f t="shared" si="8"/>
        <v>#NUM!</v>
      </c>
      <c r="E275" s="23" t="str">
        <f>IF(GOF!D275&gt;0,(GOF!C275-GOF!D275)^2/GOF!D275,"")</f>
        <v/>
      </c>
      <c r="F275" s="1"/>
      <c r="G275" s="1"/>
    </row>
    <row r="276" spans="1:7" x14ac:dyDescent="0.2">
      <c r="A276">
        <f>GOF!F$12/1000+A275</f>
        <v>4.400000000000003</v>
      </c>
      <c r="B276" t="e">
        <f t="shared" si="9"/>
        <v>#NUM!</v>
      </c>
      <c r="C276" t="e">
        <f>IF(A276&gt;=GOF!$F$11,B276,0)</f>
        <v>#NUM!</v>
      </c>
      <c r="D276" s="1" t="e">
        <f t="shared" si="8"/>
        <v>#NUM!</v>
      </c>
      <c r="E276" s="23" t="str">
        <f>IF(GOF!D276&gt;0,(GOF!C276-GOF!D276)^2/GOF!D276,"")</f>
        <v/>
      </c>
      <c r="F276" s="1"/>
      <c r="G276" s="1"/>
    </row>
    <row r="277" spans="1:7" x14ac:dyDescent="0.2">
      <c r="A277">
        <f>GOF!F$12/1000+A276</f>
        <v>4.416000000000003</v>
      </c>
      <c r="B277" t="e">
        <f t="shared" si="9"/>
        <v>#NUM!</v>
      </c>
      <c r="C277" t="e">
        <f>IF(A277&gt;=GOF!$F$11,B277,0)</f>
        <v>#NUM!</v>
      </c>
      <c r="D277" s="1" t="e">
        <f t="shared" si="8"/>
        <v>#NUM!</v>
      </c>
      <c r="E277" s="23" t="str">
        <f>IF(GOF!D277&gt;0,(GOF!C277-GOF!D277)^2/GOF!D277,"")</f>
        <v/>
      </c>
      <c r="F277" s="1"/>
      <c r="G277" s="1"/>
    </row>
    <row r="278" spans="1:7" x14ac:dyDescent="0.2">
      <c r="A278">
        <f>GOF!F$12/1000+A277</f>
        <v>4.432000000000003</v>
      </c>
      <c r="B278" t="e">
        <f t="shared" si="9"/>
        <v>#NUM!</v>
      </c>
      <c r="C278" t="e">
        <f>IF(A278&gt;=GOF!$F$11,B278,0)</f>
        <v>#NUM!</v>
      </c>
      <c r="D278" s="1" t="e">
        <f t="shared" si="8"/>
        <v>#NUM!</v>
      </c>
      <c r="E278" s="23" t="str">
        <f>IF(GOF!D278&gt;0,(GOF!C278-GOF!D278)^2/GOF!D278,"")</f>
        <v/>
      </c>
      <c r="F278" s="1"/>
      <c r="G278" s="1"/>
    </row>
    <row r="279" spans="1:7" x14ac:dyDescent="0.2">
      <c r="A279">
        <f>GOF!F$12/1000+A278</f>
        <v>4.4480000000000031</v>
      </c>
      <c r="B279" t="e">
        <f t="shared" si="9"/>
        <v>#NUM!</v>
      </c>
      <c r="C279" t="e">
        <f>IF(A279&gt;=GOF!$F$11,B279,0)</f>
        <v>#NUM!</v>
      </c>
      <c r="D279" s="1" t="e">
        <f t="shared" si="8"/>
        <v>#NUM!</v>
      </c>
      <c r="E279" s="23" t="str">
        <f>IF(GOF!D279&gt;0,(GOF!C279-GOF!D279)^2/GOF!D279,"")</f>
        <v/>
      </c>
      <c r="F279" s="1"/>
      <c r="G279" s="1"/>
    </row>
    <row r="280" spans="1:7" x14ac:dyDescent="0.2">
      <c r="A280">
        <f>GOF!F$12/1000+A279</f>
        <v>4.4640000000000031</v>
      </c>
      <c r="B280" t="e">
        <f t="shared" si="9"/>
        <v>#NUM!</v>
      </c>
      <c r="C280" t="e">
        <f>IF(A280&gt;=GOF!$F$11,B280,0)</f>
        <v>#NUM!</v>
      </c>
      <c r="D280" s="1" t="e">
        <f t="shared" si="8"/>
        <v>#NUM!</v>
      </c>
      <c r="E280" s="23" t="str">
        <f>IF(GOF!D280&gt;0,(GOF!C280-GOF!D280)^2/GOF!D280,"")</f>
        <v/>
      </c>
      <c r="F280" s="1"/>
      <c r="G280" s="1"/>
    </row>
    <row r="281" spans="1:7" x14ac:dyDescent="0.2">
      <c r="A281">
        <f>GOF!F$12/1000+A280</f>
        <v>4.4800000000000031</v>
      </c>
      <c r="B281" t="e">
        <f t="shared" si="9"/>
        <v>#NUM!</v>
      </c>
      <c r="C281" t="e">
        <f>IF(A281&gt;=GOF!$F$11,B281,0)</f>
        <v>#NUM!</v>
      </c>
      <c r="D281" s="1" t="e">
        <f t="shared" si="8"/>
        <v>#NUM!</v>
      </c>
      <c r="E281" s="23" t="str">
        <f>IF(GOF!D281&gt;0,(GOF!C281-GOF!D281)^2/GOF!D281,"")</f>
        <v/>
      </c>
      <c r="F281" s="1"/>
      <c r="G281" s="1"/>
    </row>
    <row r="282" spans="1:7" x14ac:dyDescent="0.2">
      <c r="A282">
        <f>GOF!F$12/1000+A281</f>
        <v>4.4960000000000031</v>
      </c>
      <c r="B282" t="e">
        <f t="shared" si="9"/>
        <v>#NUM!</v>
      </c>
      <c r="C282" t="e">
        <f>IF(A282&gt;=GOF!$F$11,B282,0)</f>
        <v>#NUM!</v>
      </c>
      <c r="D282" s="1" t="e">
        <f t="shared" si="8"/>
        <v>#NUM!</v>
      </c>
      <c r="E282" s="23" t="str">
        <f>IF(GOF!D282&gt;0,(GOF!C282-GOF!D282)^2/GOF!D282,"")</f>
        <v/>
      </c>
      <c r="F282" s="1"/>
      <c r="G282" s="1"/>
    </row>
    <row r="283" spans="1:7" x14ac:dyDescent="0.2">
      <c r="A283">
        <f>GOF!F$12/1000+A282</f>
        <v>4.5120000000000031</v>
      </c>
      <c r="B283" t="e">
        <f t="shared" si="9"/>
        <v>#NUM!</v>
      </c>
      <c r="C283" t="e">
        <f>IF(A283&gt;=GOF!$F$11,B283,0)</f>
        <v>#NUM!</v>
      </c>
      <c r="D283" s="1" t="e">
        <f t="shared" si="8"/>
        <v>#NUM!</v>
      </c>
      <c r="E283" s="23" t="str">
        <f>IF(GOF!D283&gt;0,(GOF!C283-GOF!D283)^2/GOF!D283,"")</f>
        <v/>
      </c>
      <c r="F283" s="1"/>
      <c r="G283" s="1"/>
    </row>
    <row r="284" spans="1:7" x14ac:dyDescent="0.2">
      <c r="A284">
        <f>GOF!F$12/1000+A283</f>
        <v>4.5280000000000031</v>
      </c>
      <c r="B284" t="e">
        <f t="shared" si="9"/>
        <v>#NUM!</v>
      </c>
      <c r="C284" t="e">
        <f>IF(A284&gt;=GOF!$F$11,B284,0)</f>
        <v>#NUM!</v>
      </c>
      <c r="D284" s="1" t="e">
        <f t="shared" si="8"/>
        <v>#NUM!</v>
      </c>
      <c r="E284" s="23" t="str">
        <f>IF(GOF!D284&gt;0,(GOF!C284-GOF!D284)^2/GOF!D284,"")</f>
        <v/>
      </c>
      <c r="F284" s="1"/>
      <c r="G284" s="1"/>
    </row>
    <row r="285" spans="1:7" x14ac:dyDescent="0.2">
      <c r="A285">
        <f>GOF!F$12/1000+A284</f>
        <v>4.5440000000000031</v>
      </c>
      <c r="B285" t="e">
        <f t="shared" si="9"/>
        <v>#NUM!</v>
      </c>
      <c r="C285" t="e">
        <f>IF(A285&gt;=GOF!$F$11,B285,0)</f>
        <v>#NUM!</v>
      </c>
      <c r="D285" s="1" t="e">
        <f t="shared" si="8"/>
        <v>#NUM!</v>
      </c>
      <c r="E285" s="23" t="str">
        <f>IF(GOF!D285&gt;0,(GOF!C285-GOF!D285)^2/GOF!D285,"")</f>
        <v/>
      </c>
      <c r="F285" s="1"/>
      <c r="G285" s="1"/>
    </row>
    <row r="286" spans="1:7" x14ac:dyDescent="0.2">
      <c r="A286">
        <f>GOF!F$12/1000+A285</f>
        <v>4.5600000000000032</v>
      </c>
      <c r="B286" t="e">
        <f t="shared" si="9"/>
        <v>#NUM!</v>
      </c>
      <c r="C286" t="e">
        <f>IF(A286&gt;=GOF!$F$11,B286,0)</f>
        <v>#NUM!</v>
      </c>
      <c r="D286" s="1" t="e">
        <f t="shared" si="8"/>
        <v>#NUM!</v>
      </c>
      <c r="E286" s="23" t="str">
        <f>IF(GOF!D286&gt;0,(GOF!C286-GOF!D286)^2/GOF!D286,"")</f>
        <v/>
      </c>
      <c r="F286" s="1"/>
      <c r="G286" s="1"/>
    </row>
    <row r="287" spans="1:7" x14ac:dyDescent="0.2">
      <c r="A287">
        <f>GOF!F$12/1000+A286</f>
        <v>4.5760000000000032</v>
      </c>
      <c r="B287" t="e">
        <f t="shared" si="9"/>
        <v>#NUM!</v>
      </c>
      <c r="C287" t="e">
        <f>IF(A287&gt;=GOF!$F$11,B287,0)</f>
        <v>#NUM!</v>
      </c>
      <c r="D287" s="1" t="e">
        <f t="shared" si="8"/>
        <v>#NUM!</v>
      </c>
      <c r="E287" s="23" t="str">
        <f>IF(GOF!D287&gt;0,(GOF!C287-GOF!D287)^2/GOF!D287,"")</f>
        <v/>
      </c>
      <c r="F287" s="1"/>
      <c r="G287" s="1"/>
    </row>
    <row r="288" spans="1:7" x14ac:dyDescent="0.2">
      <c r="A288">
        <f>GOF!F$12/1000+A287</f>
        <v>4.5920000000000032</v>
      </c>
      <c r="B288" t="e">
        <f t="shared" si="9"/>
        <v>#NUM!</v>
      </c>
      <c r="C288" t="e">
        <f>IF(A288&gt;=GOF!$F$11,B288,0)</f>
        <v>#NUM!</v>
      </c>
      <c r="D288" s="1" t="e">
        <f t="shared" si="8"/>
        <v>#NUM!</v>
      </c>
      <c r="E288" s="23" t="str">
        <f>IF(GOF!D288&gt;0,(GOF!C288-GOF!D288)^2/GOF!D288,"")</f>
        <v/>
      </c>
      <c r="F288" s="1"/>
      <c r="G288" s="1"/>
    </row>
    <row r="289" spans="1:7" x14ac:dyDescent="0.2">
      <c r="A289">
        <f>GOF!F$12/1000+A288</f>
        <v>4.6080000000000032</v>
      </c>
      <c r="B289" t="e">
        <f t="shared" si="9"/>
        <v>#NUM!</v>
      </c>
      <c r="C289" t="e">
        <f>IF(A289&gt;=GOF!$F$11,B289,0)</f>
        <v>#NUM!</v>
      </c>
      <c r="D289" s="1" t="e">
        <f t="shared" si="8"/>
        <v>#NUM!</v>
      </c>
      <c r="E289" s="23" t="str">
        <f>IF(GOF!D289&gt;0,(GOF!C289-GOF!D289)^2/GOF!D289,"")</f>
        <v/>
      </c>
      <c r="F289" s="1"/>
      <c r="G289" s="1"/>
    </row>
    <row r="290" spans="1:7" x14ac:dyDescent="0.2">
      <c r="A290">
        <f>GOF!F$12/1000+A289</f>
        <v>4.6240000000000032</v>
      </c>
      <c r="B290" t="e">
        <f t="shared" si="9"/>
        <v>#NUM!</v>
      </c>
      <c r="C290" t="e">
        <f>IF(A290&gt;=GOF!$F$11,B290,0)</f>
        <v>#NUM!</v>
      </c>
      <c r="D290" s="1" t="e">
        <f t="shared" si="8"/>
        <v>#NUM!</v>
      </c>
      <c r="E290" s="23" t="str">
        <f>IF(GOF!D290&gt;0,(GOF!C290-GOF!D290)^2/GOF!D290,"")</f>
        <v/>
      </c>
      <c r="F290" s="1"/>
      <c r="G290" s="1"/>
    </row>
    <row r="291" spans="1:7" x14ac:dyDescent="0.2">
      <c r="A291">
        <f>GOF!F$12/1000+A290</f>
        <v>4.6400000000000032</v>
      </c>
      <c r="B291" t="e">
        <f t="shared" si="9"/>
        <v>#NUM!</v>
      </c>
      <c r="C291" t="e">
        <f>IF(A291&gt;=GOF!$F$11,B291,0)</f>
        <v>#NUM!</v>
      </c>
      <c r="D291" s="1" t="e">
        <f t="shared" si="8"/>
        <v>#NUM!</v>
      </c>
      <c r="E291" s="23" t="str">
        <f>IF(GOF!D291&gt;0,(GOF!C291-GOF!D291)^2/GOF!D291,"")</f>
        <v/>
      </c>
      <c r="F291" s="1"/>
      <c r="G291" s="1"/>
    </row>
    <row r="292" spans="1:7" x14ac:dyDescent="0.2">
      <c r="A292">
        <f>GOF!F$12/1000+A291</f>
        <v>4.6560000000000032</v>
      </c>
      <c r="B292" t="e">
        <f t="shared" si="9"/>
        <v>#NUM!</v>
      </c>
      <c r="C292" t="e">
        <f>IF(A292&gt;=GOF!$F$11,B292,0)</f>
        <v>#NUM!</v>
      </c>
      <c r="D292" s="1" t="e">
        <f t="shared" si="8"/>
        <v>#NUM!</v>
      </c>
      <c r="E292" s="23" t="str">
        <f>IF(GOF!D292&gt;0,(GOF!C292-GOF!D292)^2/GOF!D292,"")</f>
        <v/>
      </c>
      <c r="F292" s="1"/>
      <c r="G292" s="1"/>
    </row>
    <row r="293" spans="1:7" x14ac:dyDescent="0.2">
      <c r="A293">
        <f>GOF!F$12/1000+A292</f>
        <v>4.6720000000000033</v>
      </c>
      <c r="B293" t="e">
        <f t="shared" si="9"/>
        <v>#NUM!</v>
      </c>
      <c r="C293" t="e">
        <f>IF(A293&gt;=GOF!$F$11,B293,0)</f>
        <v>#NUM!</v>
      </c>
      <c r="D293" s="1" t="e">
        <f t="shared" si="8"/>
        <v>#NUM!</v>
      </c>
      <c r="E293" s="23" t="str">
        <f>IF(GOF!D293&gt;0,(GOF!C293-GOF!D293)^2/GOF!D293,"")</f>
        <v/>
      </c>
      <c r="F293" s="1"/>
      <c r="G293" s="1"/>
    </row>
    <row r="294" spans="1:7" x14ac:dyDescent="0.2">
      <c r="A294">
        <f>GOF!F$12/1000+A293</f>
        <v>4.6880000000000033</v>
      </c>
      <c r="B294" t="e">
        <f t="shared" si="9"/>
        <v>#NUM!</v>
      </c>
      <c r="C294" t="e">
        <f>IF(A294&gt;=GOF!$F$11,B294,0)</f>
        <v>#NUM!</v>
      </c>
      <c r="D294" s="1" t="e">
        <f t="shared" si="8"/>
        <v>#NUM!</v>
      </c>
      <c r="E294" s="23" t="str">
        <f>IF(GOF!D294&gt;0,(GOF!C294-GOF!D294)^2/GOF!D294,"")</f>
        <v/>
      </c>
      <c r="F294" s="1"/>
      <c r="G294" s="1"/>
    </row>
    <row r="295" spans="1:7" x14ac:dyDescent="0.2">
      <c r="A295">
        <f>GOF!F$12/1000+A294</f>
        <v>4.7040000000000033</v>
      </c>
      <c r="B295" t="e">
        <f t="shared" si="9"/>
        <v>#NUM!</v>
      </c>
      <c r="C295" t="e">
        <f>IF(A295&gt;=GOF!$F$11,B295,0)</f>
        <v>#NUM!</v>
      </c>
      <c r="D295" s="1" t="e">
        <f t="shared" si="8"/>
        <v>#NUM!</v>
      </c>
      <c r="E295" s="23" t="str">
        <f>IF(GOF!D295&gt;0,(GOF!C295-GOF!D295)^2/GOF!D295,"")</f>
        <v/>
      </c>
      <c r="F295" s="1"/>
      <c r="G295" s="1"/>
    </row>
    <row r="296" spans="1:7" x14ac:dyDescent="0.2">
      <c r="A296">
        <f>GOF!F$12/1000+A295</f>
        <v>4.7200000000000033</v>
      </c>
      <c r="B296" t="e">
        <f t="shared" si="9"/>
        <v>#NUM!</v>
      </c>
      <c r="C296" t="e">
        <f>IF(A296&gt;=GOF!$F$11,B296,0)</f>
        <v>#NUM!</v>
      </c>
      <c r="D296" s="1" t="e">
        <f t="shared" si="8"/>
        <v>#NUM!</v>
      </c>
      <c r="E296" s="23" t="str">
        <f>IF(GOF!D296&gt;0,(GOF!C296-GOF!D296)^2/GOF!D296,"")</f>
        <v/>
      </c>
      <c r="F296" s="1"/>
      <c r="G296" s="1"/>
    </row>
    <row r="297" spans="1:7" x14ac:dyDescent="0.2">
      <c r="A297">
        <f>GOF!F$12/1000+A296</f>
        <v>4.7360000000000033</v>
      </c>
      <c r="B297" t="e">
        <f t="shared" si="9"/>
        <v>#NUM!</v>
      </c>
      <c r="C297" t="e">
        <f>IF(A297&gt;=GOF!$F$11,B297,0)</f>
        <v>#NUM!</v>
      </c>
      <c r="D297" s="1" t="e">
        <f t="shared" si="8"/>
        <v>#NUM!</v>
      </c>
      <c r="E297" s="23" t="str">
        <f>IF(GOF!D297&gt;0,(GOF!C297-GOF!D297)^2/GOF!D297,"")</f>
        <v/>
      </c>
      <c r="F297" s="1"/>
      <c r="G297" s="1"/>
    </row>
    <row r="298" spans="1:7" x14ac:dyDescent="0.2">
      <c r="A298">
        <f>GOF!F$12/1000+A297</f>
        <v>4.7520000000000033</v>
      </c>
      <c r="B298" t="e">
        <f t="shared" si="9"/>
        <v>#NUM!</v>
      </c>
      <c r="C298" t="e">
        <f>IF(A298&gt;=GOF!$F$11,B298,0)</f>
        <v>#NUM!</v>
      </c>
      <c r="D298" s="1" t="e">
        <f t="shared" si="8"/>
        <v>#NUM!</v>
      </c>
      <c r="E298" s="23" t="str">
        <f>IF(GOF!D298&gt;0,(GOF!C298-GOF!D298)^2/GOF!D298,"")</f>
        <v/>
      </c>
      <c r="F298" s="1"/>
      <c r="G298" s="1"/>
    </row>
    <row r="299" spans="1:7" x14ac:dyDescent="0.2">
      <c r="A299">
        <f>GOF!F$12/1000+A298</f>
        <v>4.7680000000000033</v>
      </c>
      <c r="B299" t="e">
        <f t="shared" si="9"/>
        <v>#NUM!</v>
      </c>
      <c r="C299" t="e">
        <f>IF(A299&gt;=GOF!$F$11,B299,0)</f>
        <v>#NUM!</v>
      </c>
      <c r="D299" s="1" t="e">
        <f t="shared" si="8"/>
        <v>#NUM!</v>
      </c>
      <c r="E299" s="23" t="str">
        <f>IF(GOF!D299&gt;0,(GOF!C299-GOF!D299)^2/GOF!D299,"")</f>
        <v/>
      </c>
      <c r="F299" s="1"/>
      <c r="G299" s="1"/>
    </row>
    <row r="300" spans="1:7" x14ac:dyDescent="0.2">
      <c r="A300">
        <f>GOF!F$12/1000+A299</f>
        <v>4.7840000000000034</v>
      </c>
      <c r="B300" t="e">
        <f t="shared" si="9"/>
        <v>#NUM!</v>
      </c>
      <c r="C300" t="e">
        <f>IF(A300&gt;=GOF!$F$11,B300,0)</f>
        <v>#NUM!</v>
      </c>
      <c r="D300" s="1" t="e">
        <f t="shared" si="8"/>
        <v>#NUM!</v>
      </c>
      <c r="E300" s="23" t="str">
        <f>IF(GOF!D300&gt;0,(GOF!C300-GOF!D300)^2/GOF!D300,"")</f>
        <v/>
      </c>
      <c r="F300" s="1"/>
      <c r="G300" s="1"/>
    </row>
    <row r="301" spans="1:7" x14ac:dyDescent="0.2">
      <c r="A301">
        <f>GOF!F$12/1000+A300</f>
        <v>4.8000000000000034</v>
      </c>
      <c r="B301" t="e">
        <f t="shared" si="9"/>
        <v>#NUM!</v>
      </c>
      <c r="C301" t="e">
        <f>IF(A301&gt;=GOF!$F$11,B301,0)</f>
        <v>#NUM!</v>
      </c>
      <c r="D301" s="1" t="e">
        <f t="shared" si="8"/>
        <v>#NUM!</v>
      </c>
      <c r="E301" s="23" t="str">
        <f>IF(GOF!D301&gt;0,(GOF!C301-GOF!D301)^2/GOF!D301,"")</f>
        <v/>
      </c>
      <c r="F301" s="1"/>
      <c r="G301" s="1"/>
    </row>
    <row r="302" spans="1:7" x14ac:dyDescent="0.2">
      <c r="A302">
        <f>GOF!F$12/1000+A301</f>
        <v>4.8160000000000034</v>
      </c>
      <c r="B302" t="e">
        <f t="shared" si="9"/>
        <v>#NUM!</v>
      </c>
      <c r="C302" t="e">
        <f>IF(A302&gt;=GOF!$F$11,B302,0)</f>
        <v>#NUM!</v>
      </c>
      <c r="D302" s="1" t="e">
        <f t="shared" si="8"/>
        <v>#NUM!</v>
      </c>
      <c r="E302" s="23" t="str">
        <f>IF(GOF!D302&gt;0,(GOF!C302-GOF!D302)^2/GOF!D302,"")</f>
        <v/>
      </c>
      <c r="F302" s="1"/>
      <c r="G302" s="1"/>
    </row>
    <row r="303" spans="1:7" x14ac:dyDescent="0.2">
      <c r="A303">
        <f>GOF!F$12/1000+A302</f>
        <v>4.8320000000000034</v>
      </c>
      <c r="B303" t="e">
        <f t="shared" si="9"/>
        <v>#NUM!</v>
      </c>
      <c r="C303" t="e">
        <f>IF(A303&gt;=GOF!$F$11,B303,0)</f>
        <v>#NUM!</v>
      </c>
      <c r="D303" s="1" t="e">
        <f t="shared" si="8"/>
        <v>#NUM!</v>
      </c>
      <c r="E303" s="23" t="str">
        <f>IF(GOF!D303&gt;0,(GOF!C303-GOF!D303)^2/GOF!D303,"")</f>
        <v/>
      </c>
      <c r="F303" s="1"/>
      <c r="G303" s="1"/>
    </row>
    <row r="304" spans="1:7" x14ac:dyDescent="0.2">
      <c r="A304">
        <f>GOF!F$12/1000+A303</f>
        <v>4.8480000000000034</v>
      </c>
      <c r="B304" t="e">
        <f t="shared" si="9"/>
        <v>#NUM!</v>
      </c>
      <c r="C304" t="e">
        <f>IF(A304&gt;=GOF!$F$11,B304,0)</f>
        <v>#NUM!</v>
      </c>
      <c r="D304" s="1" t="e">
        <f t="shared" si="8"/>
        <v>#NUM!</v>
      </c>
      <c r="E304" s="23" t="str">
        <f>IF(GOF!D304&gt;0,(GOF!C304-GOF!D304)^2/GOF!D304,"")</f>
        <v/>
      </c>
      <c r="F304" s="1"/>
      <c r="G304" s="1"/>
    </row>
    <row r="305" spans="1:7" x14ac:dyDescent="0.2">
      <c r="A305">
        <f>GOF!F$12/1000+A304</f>
        <v>4.8640000000000034</v>
      </c>
      <c r="B305" t="e">
        <f t="shared" si="9"/>
        <v>#NUM!</v>
      </c>
      <c r="C305" t="e">
        <f>IF(A305&gt;=GOF!$F$11,B305,0)</f>
        <v>#NUM!</v>
      </c>
      <c r="D305" s="1" t="e">
        <f t="shared" si="8"/>
        <v>#NUM!</v>
      </c>
      <c r="E305" s="23" t="str">
        <f>IF(GOF!D305&gt;0,(GOF!C305-GOF!D305)^2/GOF!D305,"")</f>
        <v/>
      </c>
      <c r="F305" s="1"/>
      <c r="G305" s="1"/>
    </row>
    <row r="306" spans="1:7" x14ac:dyDescent="0.2">
      <c r="A306">
        <f>GOF!F$12/1000+A305</f>
        <v>4.8800000000000034</v>
      </c>
      <c r="B306" t="e">
        <f t="shared" si="9"/>
        <v>#NUM!</v>
      </c>
      <c r="C306" t="e">
        <f>IF(A306&gt;=GOF!$F$11,B306,0)</f>
        <v>#NUM!</v>
      </c>
      <c r="D306" s="1" t="e">
        <f t="shared" si="8"/>
        <v>#NUM!</v>
      </c>
      <c r="E306" s="23" t="str">
        <f>IF(GOF!D306&gt;0,(GOF!C306-GOF!D306)^2/GOF!D306,"")</f>
        <v/>
      </c>
      <c r="F306" s="1"/>
      <c r="G306" s="1"/>
    </row>
    <row r="307" spans="1:7" x14ac:dyDescent="0.2">
      <c r="A307">
        <f>GOF!F$12/1000+A306</f>
        <v>4.8960000000000035</v>
      </c>
      <c r="B307" t="e">
        <f t="shared" si="9"/>
        <v>#NUM!</v>
      </c>
      <c r="C307" t="e">
        <f>IF(A307&gt;=GOF!$F$11,B307,0)</f>
        <v>#NUM!</v>
      </c>
      <c r="D307" s="1" t="e">
        <f t="shared" si="8"/>
        <v>#NUM!</v>
      </c>
      <c r="E307" s="23" t="str">
        <f>IF(GOF!D307&gt;0,(GOF!C307-GOF!D307)^2/GOF!D307,"")</f>
        <v/>
      </c>
      <c r="F307" s="1"/>
      <c r="G307" s="1"/>
    </row>
    <row r="308" spans="1:7" x14ac:dyDescent="0.2">
      <c r="A308">
        <f>GOF!F$12/1000+A307</f>
        <v>4.9120000000000035</v>
      </c>
      <c r="B308" t="e">
        <f t="shared" si="9"/>
        <v>#NUM!</v>
      </c>
      <c r="C308" t="e">
        <f>IF(A308&gt;=GOF!$F$11,B308,0)</f>
        <v>#NUM!</v>
      </c>
      <c r="D308" s="1" t="e">
        <f t="shared" si="8"/>
        <v>#NUM!</v>
      </c>
      <c r="E308" s="23" t="str">
        <f>IF(GOF!D308&gt;0,(GOF!C308-GOF!D308)^2/GOF!D308,"")</f>
        <v/>
      </c>
      <c r="F308" s="1"/>
      <c r="G308" s="1"/>
    </row>
    <row r="309" spans="1:7" x14ac:dyDescent="0.2">
      <c r="A309">
        <f>GOF!F$12/1000+A308</f>
        <v>4.9280000000000035</v>
      </c>
      <c r="B309" t="e">
        <f t="shared" si="9"/>
        <v>#NUM!</v>
      </c>
      <c r="C309" t="e">
        <f>IF(A309&gt;=GOF!$F$11,B309,0)</f>
        <v>#NUM!</v>
      </c>
      <c r="D309" s="1" t="e">
        <f t="shared" si="8"/>
        <v>#NUM!</v>
      </c>
      <c r="E309" s="23" t="str">
        <f>IF(GOF!D309&gt;0,(GOF!C309-GOF!D309)^2/GOF!D309,"")</f>
        <v/>
      </c>
      <c r="F309" s="1"/>
      <c r="G309" s="1"/>
    </row>
    <row r="310" spans="1:7" x14ac:dyDescent="0.2">
      <c r="A310">
        <f>GOF!F$12/1000+A309</f>
        <v>4.9440000000000035</v>
      </c>
      <c r="B310" t="e">
        <f t="shared" si="9"/>
        <v>#NUM!</v>
      </c>
      <c r="C310" t="e">
        <f>IF(A310&gt;=GOF!$F$11,B310,0)</f>
        <v>#NUM!</v>
      </c>
      <c r="D310" s="1" t="e">
        <f t="shared" si="8"/>
        <v>#NUM!</v>
      </c>
      <c r="E310" s="23" t="str">
        <f>IF(GOF!D310&gt;0,(GOF!C310-GOF!D310)^2/GOF!D310,"")</f>
        <v/>
      </c>
      <c r="F310" s="1"/>
      <c r="G310" s="1"/>
    </row>
    <row r="311" spans="1:7" x14ac:dyDescent="0.2">
      <c r="A311">
        <f>GOF!F$12/1000+A310</f>
        <v>4.9600000000000035</v>
      </c>
      <c r="B311" t="e">
        <f t="shared" si="9"/>
        <v>#NUM!</v>
      </c>
      <c r="C311" t="e">
        <f>IF(A311&gt;=GOF!$F$11,B311,0)</f>
        <v>#NUM!</v>
      </c>
      <c r="D311" s="1" t="e">
        <f t="shared" si="8"/>
        <v>#NUM!</v>
      </c>
      <c r="E311" s="23" t="str">
        <f>IF(GOF!D311&gt;0,(GOF!C311-GOF!D311)^2/GOF!D311,"")</f>
        <v/>
      </c>
      <c r="F311" s="1"/>
      <c r="G311" s="1"/>
    </row>
    <row r="312" spans="1:7" x14ac:dyDescent="0.2">
      <c r="A312">
        <f>GOF!F$12/1000+A311</f>
        <v>4.9760000000000035</v>
      </c>
      <c r="B312" t="e">
        <f t="shared" si="9"/>
        <v>#NUM!</v>
      </c>
      <c r="C312" t="e">
        <f>IF(A312&gt;=GOF!$F$11,B312,0)</f>
        <v>#NUM!</v>
      </c>
      <c r="D312" s="1" t="e">
        <f t="shared" si="8"/>
        <v>#NUM!</v>
      </c>
      <c r="E312" s="23" t="str">
        <f>IF(GOF!D312&gt;0,(GOF!C312-GOF!D312)^2/GOF!D312,"")</f>
        <v/>
      </c>
      <c r="F312" s="1"/>
      <c r="G312" s="1"/>
    </row>
    <row r="313" spans="1:7" x14ac:dyDescent="0.2">
      <c r="A313">
        <f>GOF!F$12/1000+A312</f>
        <v>4.9920000000000035</v>
      </c>
      <c r="B313" t="e">
        <f t="shared" si="9"/>
        <v>#NUM!</v>
      </c>
      <c r="C313" t="e">
        <f>IF(A313&gt;=GOF!$F$11,B313,0)</f>
        <v>#NUM!</v>
      </c>
      <c r="D313" s="1" t="e">
        <f t="shared" si="8"/>
        <v>#NUM!</v>
      </c>
      <c r="E313" s="23" t="str">
        <f>IF(GOF!D313&gt;0,(GOF!C313-GOF!D313)^2/GOF!D313,"")</f>
        <v/>
      </c>
      <c r="F313" s="1"/>
      <c r="G313" s="1"/>
    </row>
    <row r="314" spans="1:7" x14ac:dyDescent="0.2">
      <c r="A314">
        <f>GOF!F$12/1000+A313</f>
        <v>5.0080000000000036</v>
      </c>
      <c r="B314" t="e">
        <f t="shared" si="9"/>
        <v>#NUM!</v>
      </c>
      <c r="C314" t="e">
        <f>IF(A314&gt;=GOF!$F$11,B314,0)</f>
        <v>#NUM!</v>
      </c>
      <c r="D314" s="1" t="e">
        <f t="shared" si="8"/>
        <v>#NUM!</v>
      </c>
      <c r="E314" s="23" t="str">
        <f>IF(GOF!D314&gt;0,(GOF!C314-GOF!D314)^2/GOF!D314,"")</f>
        <v/>
      </c>
      <c r="F314" s="1"/>
      <c r="G314" s="1"/>
    </row>
    <row r="315" spans="1:7" x14ac:dyDescent="0.2">
      <c r="A315">
        <f>GOF!F$12/1000+A314</f>
        <v>5.0240000000000036</v>
      </c>
      <c r="B315" t="e">
        <f t="shared" si="9"/>
        <v>#NUM!</v>
      </c>
      <c r="C315" t="e">
        <f>IF(A315&gt;=GOF!$F$11,B315,0)</f>
        <v>#NUM!</v>
      </c>
      <c r="D315" s="1" t="e">
        <f t="shared" si="8"/>
        <v>#NUM!</v>
      </c>
      <c r="E315" s="23" t="str">
        <f>IF(GOF!D315&gt;0,(GOF!C315-GOF!D315)^2/GOF!D315,"")</f>
        <v/>
      </c>
      <c r="F315" s="1"/>
      <c r="G315" s="1"/>
    </row>
    <row r="316" spans="1:7" x14ac:dyDescent="0.2">
      <c r="A316">
        <f>GOF!F$12/1000+A315</f>
        <v>5.0400000000000036</v>
      </c>
      <c r="B316" t="e">
        <f t="shared" si="9"/>
        <v>#NUM!</v>
      </c>
      <c r="C316" t="e">
        <f>IF(A316&gt;=GOF!$F$11,B316,0)</f>
        <v>#NUM!</v>
      </c>
      <c r="D316" s="1" t="e">
        <f t="shared" si="8"/>
        <v>#NUM!</v>
      </c>
      <c r="E316" s="23" t="str">
        <f>IF(GOF!D316&gt;0,(GOF!C316-GOF!D316)^2/GOF!D316,"")</f>
        <v/>
      </c>
      <c r="F316" s="1"/>
      <c r="G316" s="1"/>
    </row>
    <row r="317" spans="1:7" x14ac:dyDescent="0.2">
      <c r="A317">
        <f>GOF!F$12/1000+A316</f>
        <v>5.0560000000000036</v>
      </c>
      <c r="B317" t="e">
        <f t="shared" si="9"/>
        <v>#NUM!</v>
      </c>
      <c r="C317" t="e">
        <f>IF(A317&gt;=GOF!$F$11,B317,0)</f>
        <v>#NUM!</v>
      </c>
      <c r="D317" s="1" t="e">
        <f t="shared" si="8"/>
        <v>#NUM!</v>
      </c>
      <c r="E317" s="23" t="str">
        <f>IF(GOF!D317&gt;0,(GOF!C317-GOF!D317)^2/GOF!D317,"")</f>
        <v/>
      </c>
      <c r="F317" s="1"/>
      <c r="G317" s="1"/>
    </row>
    <row r="318" spans="1:7" x14ac:dyDescent="0.2">
      <c r="A318">
        <f>GOF!F$12/1000+A317</f>
        <v>5.0720000000000036</v>
      </c>
      <c r="B318" t="e">
        <f t="shared" si="9"/>
        <v>#NUM!</v>
      </c>
      <c r="C318" t="e">
        <f>IF(A318&gt;=GOF!$F$11,B318,0)</f>
        <v>#NUM!</v>
      </c>
      <c r="D318" s="1" t="e">
        <f t="shared" si="8"/>
        <v>#NUM!</v>
      </c>
      <c r="E318" s="23" t="str">
        <f>IF(GOF!D318&gt;0,(GOF!C318-GOF!D318)^2/GOF!D318,"")</f>
        <v/>
      </c>
      <c r="F318" s="1"/>
      <c r="G318" s="1"/>
    </row>
    <row r="319" spans="1:7" x14ac:dyDescent="0.2">
      <c r="A319">
        <f>GOF!F$12/1000+A318</f>
        <v>5.0880000000000036</v>
      </c>
      <c r="B319" t="e">
        <f t="shared" si="9"/>
        <v>#NUM!</v>
      </c>
      <c r="C319" t="e">
        <f>IF(A319&gt;=GOF!$F$11,B319,0)</f>
        <v>#NUM!</v>
      </c>
      <c r="D319" s="1" t="e">
        <f t="shared" si="8"/>
        <v>#NUM!</v>
      </c>
      <c r="E319" s="23" t="str">
        <f>IF(GOF!D319&gt;0,(GOF!C319-GOF!D319)^2/GOF!D319,"")</f>
        <v/>
      </c>
      <c r="F319" s="1"/>
      <c r="G319" s="1"/>
    </row>
    <row r="320" spans="1:7" x14ac:dyDescent="0.2">
      <c r="A320">
        <f>GOF!F$12/1000+A319</f>
        <v>5.1040000000000036</v>
      </c>
      <c r="B320" t="e">
        <f t="shared" si="9"/>
        <v>#NUM!</v>
      </c>
      <c r="C320" t="e">
        <f>IF(A320&gt;=GOF!$F$11,B320,0)</f>
        <v>#NUM!</v>
      </c>
      <c r="D320" s="1" t="e">
        <f t="shared" si="8"/>
        <v>#NUM!</v>
      </c>
      <c r="E320" s="23" t="str">
        <f>IF(GOF!D320&gt;0,(GOF!C320-GOF!D320)^2/GOF!D320,"")</f>
        <v/>
      </c>
      <c r="F320" s="1"/>
      <c r="G320" s="1"/>
    </row>
    <row r="321" spans="1:7" x14ac:dyDescent="0.2">
      <c r="A321">
        <f>GOF!F$12/1000+A320</f>
        <v>5.1200000000000037</v>
      </c>
      <c r="B321" t="e">
        <f t="shared" si="9"/>
        <v>#NUM!</v>
      </c>
      <c r="C321" t="e">
        <f>IF(A321&gt;=GOF!$F$11,B321,0)</f>
        <v>#NUM!</v>
      </c>
      <c r="D321" s="1" t="e">
        <f t="shared" si="8"/>
        <v>#NUM!</v>
      </c>
      <c r="E321" s="23" t="str">
        <f>IF(GOF!D321&gt;0,(GOF!C321-GOF!D321)^2/GOF!D321,"")</f>
        <v/>
      </c>
      <c r="F321" s="1"/>
      <c r="G321" s="1"/>
    </row>
    <row r="322" spans="1:7" x14ac:dyDescent="0.2">
      <c r="A322">
        <f>GOF!F$12/1000+A321</f>
        <v>5.1360000000000037</v>
      </c>
      <c r="B322" t="e">
        <f t="shared" si="9"/>
        <v>#NUM!</v>
      </c>
      <c r="C322" t="e">
        <f>IF(A322&gt;=GOF!$F$11,B322,0)</f>
        <v>#NUM!</v>
      </c>
      <c r="D322" s="1" t="e">
        <f t="shared" ref="D322:D385" si="10">CHIDIST(A322,F$1)</f>
        <v>#NUM!</v>
      </c>
      <c r="E322" s="23" t="str">
        <f>IF(GOF!D322&gt;0,(GOF!C322-GOF!D322)^2/GOF!D322,"")</f>
        <v/>
      </c>
      <c r="F322" s="1"/>
      <c r="G322" s="1"/>
    </row>
    <row r="323" spans="1:7" x14ac:dyDescent="0.2">
      <c r="A323">
        <f>GOF!F$12/1000+A322</f>
        <v>5.1520000000000037</v>
      </c>
      <c r="B323" t="e">
        <f t="shared" ref="B323:B386" si="11">_xlfn.CHISQ.DIST(A323,F$1,FALSE)</f>
        <v>#NUM!</v>
      </c>
      <c r="C323" t="e">
        <f>IF(A323&gt;=GOF!$F$11,B323,0)</f>
        <v>#NUM!</v>
      </c>
      <c r="D323" s="1" t="e">
        <f t="shared" si="10"/>
        <v>#NUM!</v>
      </c>
      <c r="E323" s="23" t="str">
        <f>IF(GOF!D323&gt;0,(GOF!C323-GOF!D323)^2/GOF!D323,"")</f>
        <v/>
      </c>
      <c r="F323" s="1"/>
      <c r="G323" s="1"/>
    </row>
    <row r="324" spans="1:7" x14ac:dyDescent="0.2">
      <c r="A324">
        <f>GOF!F$12/1000+A323</f>
        <v>5.1680000000000037</v>
      </c>
      <c r="B324" t="e">
        <f t="shared" si="11"/>
        <v>#NUM!</v>
      </c>
      <c r="C324" t="e">
        <f>IF(A324&gt;=GOF!$F$11,B324,0)</f>
        <v>#NUM!</v>
      </c>
      <c r="D324" s="1" t="e">
        <f t="shared" si="10"/>
        <v>#NUM!</v>
      </c>
      <c r="E324" s="23" t="str">
        <f>IF(GOF!D324&gt;0,(GOF!C324-GOF!D324)^2/GOF!D324,"")</f>
        <v/>
      </c>
      <c r="F324" s="1"/>
      <c r="G324" s="1"/>
    </row>
    <row r="325" spans="1:7" x14ac:dyDescent="0.2">
      <c r="A325">
        <f>GOF!F$12/1000+A324</f>
        <v>5.1840000000000037</v>
      </c>
      <c r="B325" t="e">
        <f t="shared" si="11"/>
        <v>#NUM!</v>
      </c>
      <c r="C325" t="e">
        <f>IF(A325&gt;=GOF!$F$11,B325,0)</f>
        <v>#NUM!</v>
      </c>
      <c r="D325" s="1" t="e">
        <f t="shared" si="10"/>
        <v>#NUM!</v>
      </c>
      <c r="E325" s="23" t="str">
        <f>IF(GOF!D325&gt;0,(GOF!C325-GOF!D325)^2/GOF!D325,"")</f>
        <v/>
      </c>
      <c r="F325" s="1"/>
      <c r="G325" s="1"/>
    </row>
    <row r="326" spans="1:7" x14ac:dyDescent="0.2">
      <c r="A326">
        <f>GOF!F$12/1000+A325</f>
        <v>5.2000000000000037</v>
      </c>
      <c r="B326" t="e">
        <f t="shared" si="11"/>
        <v>#NUM!</v>
      </c>
      <c r="C326" t="e">
        <f>IF(A326&gt;=GOF!$F$11,B326,0)</f>
        <v>#NUM!</v>
      </c>
      <c r="D326" s="1" t="e">
        <f t="shared" si="10"/>
        <v>#NUM!</v>
      </c>
      <c r="E326" s="23" t="str">
        <f>IF(GOF!D326&gt;0,(GOF!C326-GOF!D326)^2/GOF!D326,"")</f>
        <v/>
      </c>
      <c r="F326" s="1"/>
      <c r="G326" s="1"/>
    </row>
    <row r="327" spans="1:7" x14ac:dyDescent="0.2">
      <c r="A327">
        <f>GOF!F$12/1000+A326</f>
        <v>5.2160000000000037</v>
      </c>
      <c r="B327" t="e">
        <f t="shared" si="11"/>
        <v>#NUM!</v>
      </c>
      <c r="C327" t="e">
        <f>IF(A327&gt;=GOF!$F$11,B327,0)</f>
        <v>#NUM!</v>
      </c>
      <c r="D327" s="1" t="e">
        <f t="shared" si="10"/>
        <v>#NUM!</v>
      </c>
      <c r="E327" s="23" t="str">
        <f>IF(GOF!D327&gt;0,(GOF!C327-GOF!D327)^2/GOF!D327,"")</f>
        <v/>
      </c>
      <c r="F327" s="1"/>
      <c r="G327" s="1"/>
    </row>
    <row r="328" spans="1:7" x14ac:dyDescent="0.2">
      <c r="A328">
        <f>GOF!F$12/1000+A327</f>
        <v>5.2320000000000038</v>
      </c>
      <c r="B328" t="e">
        <f t="shared" si="11"/>
        <v>#NUM!</v>
      </c>
      <c r="C328" t="e">
        <f>IF(A328&gt;=GOF!$F$11,B328,0)</f>
        <v>#NUM!</v>
      </c>
      <c r="D328" s="1" t="e">
        <f t="shared" si="10"/>
        <v>#NUM!</v>
      </c>
      <c r="E328" s="23" t="str">
        <f>IF(GOF!D328&gt;0,(GOF!C328-GOF!D328)^2/GOF!D328,"")</f>
        <v/>
      </c>
      <c r="F328" s="1"/>
      <c r="G328" s="1"/>
    </row>
    <row r="329" spans="1:7" x14ac:dyDescent="0.2">
      <c r="A329">
        <f>GOF!F$12/1000+A328</f>
        <v>5.2480000000000038</v>
      </c>
      <c r="B329" t="e">
        <f t="shared" si="11"/>
        <v>#NUM!</v>
      </c>
      <c r="C329" t="e">
        <f>IF(A329&gt;=GOF!$F$11,B329,0)</f>
        <v>#NUM!</v>
      </c>
      <c r="D329" s="1" t="e">
        <f t="shared" si="10"/>
        <v>#NUM!</v>
      </c>
      <c r="E329" s="23" t="str">
        <f>IF(GOF!D329&gt;0,(GOF!C329-GOF!D329)^2/GOF!D329,"")</f>
        <v/>
      </c>
      <c r="F329" s="1"/>
      <c r="G329" s="1"/>
    </row>
    <row r="330" spans="1:7" x14ac:dyDescent="0.2">
      <c r="A330">
        <f>GOF!F$12/1000+A329</f>
        <v>5.2640000000000038</v>
      </c>
      <c r="B330" t="e">
        <f t="shared" si="11"/>
        <v>#NUM!</v>
      </c>
      <c r="C330" t="e">
        <f>IF(A330&gt;=GOF!$F$11,B330,0)</f>
        <v>#NUM!</v>
      </c>
      <c r="D330" s="1" t="e">
        <f t="shared" si="10"/>
        <v>#NUM!</v>
      </c>
      <c r="E330" s="23" t="str">
        <f>IF(GOF!D330&gt;0,(GOF!C330-GOF!D330)^2/GOF!D330,"")</f>
        <v/>
      </c>
      <c r="F330" s="1"/>
      <c r="G330" s="1"/>
    </row>
    <row r="331" spans="1:7" x14ac:dyDescent="0.2">
      <c r="A331">
        <f>GOF!F$12/1000+A330</f>
        <v>5.2800000000000038</v>
      </c>
      <c r="B331" t="e">
        <f t="shared" si="11"/>
        <v>#NUM!</v>
      </c>
      <c r="C331" t="e">
        <f>IF(A331&gt;=GOF!$F$11,B331,0)</f>
        <v>#NUM!</v>
      </c>
      <c r="D331" s="1" t="e">
        <f t="shared" si="10"/>
        <v>#NUM!</v>
      </c>
      <c r="E331" s="23" t="str">
        <f>IF(GOF!D331&gt;0,(GOF!C331-GOF!D331)^2/GOF!D331,"")</f>
        <v/>
      </c>
      <c r="F331" s="1"/>
      <c r="G331" s="1"/>
    </row>
    <row r="332" spans="1:7" x14ac:dyDescent="0.2">
      <c r="A332">
        <f>GOF!F$12/1000+A331</f>
        <v>5.2960000000000038</v>
      </c>
      <c r="B332" t="e">
        <f t="shared" si="11"/>
        <v>#NUM!</v>
      </c>
      <c r="C332" t="e">
        <f>IF(A332&gt;=GOF!$F$11,B332,0)</f>
        <v>#NUM!</v>
      </c>
      <c r="D332" s="1" t="e">
        <f t="shared" si="10"/>
        <v>#NUM!</v>
      </c>
      <c r="E332" s="23" t="str">
        <f>IF(GOF!D332&gt;0,(GOF!C332-GOF!D332)^2/GOF!D332,"")</f>
        <v/>
      </c>
      <c r="F332" s="1"/>
      <c r="G332" s="1"/>
    </row>
    <row r="333" spans="1:7" x14ac:dyDescent="0.2">
      <c r="A333">
        <f>GOF!F$12/1000+A332</f>
        <v>5.3120000000000038</v>
      </c>
      <c r="B333" t="e">
        <f t="shared" si="11"/>
        <v>#NUM!</v>
      </c>
      <c r="C333" t="e">
        <f>IF(A333&gt;=GOF!$F$11,B333,0)</f>
        <v>#NUM!</v>
      </c>
      <c r="D333" s="1" t="e">
        <f t="shared" si="10"/>
        <v>#NUM!</v>
      </c>
      <c r="E333" s="23" t="str">
        <f>IF(GOF!D333&gt;0,(GOF!C333-GOF!D333)^2/GOF!D333,"")</f>
        <v/>
      </c>
      <c r="F333" s="1"/>
      <c r="G333" s="1"/>
    </row>
    <row r="334" spans="1:7" x14ac:dyDescent="0.2">
      <c r="A334">
        <f>GOF!F$12/1000+A333</f>
        <v>5.3280000000000038</v>
      </c>
      <c r="B334" t="e">
        <f t="shared" si="11"/>
        <v>#NUM!</v>
      </c>
      <c r="C334" t="e">
        <f>IF(A334&gt;=GOF!$F$11,B334,0)</f>
        <v>#NUM!</v>
      </c>
      <c r="D334" s="1" t="e">
        <f t="shared" si="10"/>
        <v>#NUM!</v>
      </c>
      <c r="E334" s="23" t="str">
        <f>IF(GOF!D334&gt;0,(GOF!C334-GOF!D334)^2/GOF!D334,"")</f>
        <v/>
      </c>
      <c r="F334" s="1"/>
      <c r="G334" s="1"/>
    </row>
    <row r="335" spans="1:7" x14ac:dyDescent="0.2">
      <c r="A335">
        <f>GOF!F$12/1000+A334</f>
        <v>5.3440000000000039</v>
      </c>
      <c r="B335" t="e">
        <f t="shared" si="11"/>
        <v>#NUM!</v>
      </c>
      <c r="C335" t="e">
        <f>IF(A335&gt;=GOF!$F$11,B335,0)</f>
        <v>#NUM!</v>
      </c>
      <c r="D335" s="1" t="e">
        <f t="shared" si="10"/>
        <v>#NUM!</v>
      </c>
      <c r="E335" s="23" t="str">
        <f>IF(GOF!D335&gt;0,(GOF!C335-GOF!D335)^2/GOF!D335,"")</f>
        <v/>
      </c>
      <c r="F335" s="1"/>
      <c r="G335" s="1"/>
    </row>
    <row r="336" spans="1:7" x14ac:dyDescent="0.2">
      <c r="A336">
        <f>GOF!F$12/1000+A335</f>
        <v>5.3600000000000039</v>
      </c>
      <c r="B336" t="e">
        <f t="shared" si="11"/>
        <v>#NUM!</v>
      </c>
      <c r="C336" t="e">
        <f>IF(A336&gt;=GOF!$F$11,B336,0)</f>
        <v>#NUM!</v>
      </c>
      <c r="D336" s="1" t="e">
        <f t="shared" si="10"/>
        <v>#NUM!</v>
      </c>
      <c r="E336" s="23" t="str">
        <f>IF(GOF!D336&gt;0,(GOF!C336-GOF!D336)^2/GOF!D336,"")</f>
        <v/>
      </c>
      <c r="F336" s="1"/>
      <c r="G336" s="1"/>
    </row>
    <row r="337" spans="1:7" x14ac:dyDescent="0.2">
      <c r="A337">
        <f>GOF!F$12/1000+A336</f>
        <v>5.3760000000000039</v>
      </c>
      <c r="B337" t="e">
        <f t="shared" si="11"/>
        <v>#NUM!</v>
      </c>
      <c r="C337" t="e">
        <f>IF(A337&gt;=GOF!$F$11,B337,0)</f>
        <v>#NUM!</v>
      </c>
      <c r="D337" s="1" t="e">
        <f t="shared" si="10"/>
        <v>#NUM!</v>
      </c>
      <c r="E337" s="23" t="str">
        <f>IF(GOF!D337&gt;0,(GOF!C337-GOF!D337)^2/GOF!D337,"")</f>
        <v/>
      </c>
      <c r="F337" s="1"/>
      <c r="G337" s="1"/>
    </row>
    <row r="338" spans="1:7" x14ac:dyDescent="0.2">
      <c r="A338">
        <f>GOF!F$12/1000+A337</f>
        <v>5.3920000000000039</v>
      </c>
      <c r="B338" t="e">
        <f t="shared" si="11"/>
        <v>#NUM!</v>
      </c>
      <c r="C338" t="e">
        <f>IF(A338&gt;=GOF!$F$11,B338,0)</f>
        <v>#NUM!</v>
      </c>
      <c r="D338" s="1" t="e">
        <f t="shared" si="10"/>
        <v>#NUM!</v>
      </c>
      <c r="E338" s="23" t="str">
        <f>IF(GOF!D338&gt;0,(GOF!C338-GOF!D338)^2/GOF!D338,"")</f>
        <v/>
      </c>
      <c r="F338" s="1"/>
      <c r="G338" s="1"/>
    </row>
    <row r="339" spans="1:7" x14ac:dyDescent="0.2">
      <c r="A339">
        <f>GOF!F$12/1000+A338</f>
        <v>5.4080000000000039</v>
      </c>
      <c r="B339" t="e">
        <f t="shared" si="11"/>
        <v>#NUM!</v>
      </c>
      <c r="C339" t="e">
        <f>IF(A339&gt;=GOF!$F$11,B339,0)</f>
        <v>#NUM!</v>
      </c>
      <c r="D339" s="1" t="e">
        <f t="shared" si="10"/>
        <v>#NUM!</v>
      </c>
      <c r="E339" s="23" t="str">
        <f>IF(GOF!D339&gt;0,(GOF!C339-GOF!D339)^2/GOF!D339,"")</f>
        <v/>
      </c>
      <c r="F339" s="1"/>
      <c r="G339" s="1"/>
    </row>
    <row r="340" spans="1:7" x14ac:dyDescent="0.2">
      <c r="A340">
        <f>GOF!F$12/1000+A339</f>
        <v>5.4240000000000039</v>
      </c>
      <c r="B340" t="e">
        <f t="shared" si="11"/>
        <v>#NUM!</v>
      </c>
      <c r="C340" t="e">
        <f>IF(A340&gt;=GOF!$F$11,B340,0)</f>
        <v>#NUM!</v>
      </c>
      <c r="D340" s="1" t="e">
        <f t="shared" si="10"/>
        <v>#NUM!</v>
      </c>
      <c r="E340" s="23" t="str">
        <f>IF(GOF!D340&gt;0,(GOF!C340-GOF!D340)^2/GOF!D340,"")</f>
        <v/>
      </c>
      <c r="F340" s="1"/>
      <c r="G340" s="1"/>
    </row>
    <row r="341" spans="1:7" x14ac:dyDescent="0.2">
      <c r="A341">
        <f>GOF!F$12/1000+A340</f>
        <v>5.4400000000000039</v>
      </c>
      <c r="B341" t="e">
        <f t="shared" si="11"/>
        <v>#NUM!</v>
      </c>
      <c r="C341" t="e">
        <f>IF(A341&gt;=GOF!$F$11,B341,0)</f>
        <v>#NUM!</v>
      </c>
      <c r="D341" s="1" t="e">
        <f t="shared" si="10"/>
        <v>#NUM!</v>
      </c>
      <c r="E341" s="23" t="str">
        <f>IF(GOF!D341&gt;0,(GOF!C341-GOF!D341)^2/GOF!D341,"")</f>
        <v/>
      </c>
      <c r="F341" s="1"/>
      <c r="G341" s="1"/>
    </row>
    <row r="342" spans="1:7" x14ac:dyDescent="0.2">
      <c r="A342">
        <f>GOF!F$12/1000+A341</f>
        <v>5.456000000000004</v>
      </c>
      <c r="B342" t="e">
        <f t="shared" si="11"/>
        <v>#NUM!</v>
      </c>
      <c r="C342" t="e">
        <f>IF(A342&gt;=GOF!$F$11,B342,0)</f>
        <v>#NUM!</v>
      </c>
      <c r="D342" s="1" t="e">
        <f t="shared" si="10"/>
        <v>#NUM!</v>
      </c>
      <c r="E342" s="23" t="str">
        <f>IF(GOF!D342&gt;0,(GOF!C342-GOF!D342)^2/GOF!D342,"")</f>
        <v/>
      </c>
      <c r="F342" s="1"/>
      <c r="G342" s="1"/>
    </row>
    <row r="343" spans="1:7" x14ac:dyDescent="0.2">
      <c r="A343">
        <f>GOF!F$12/1000+A342</f>
        <v>5.472000000000004</v>
      </c>
      <c r="B343" t="e">
        <f t="shared" si="11"/>
        <v>#NUM!</v>
      </c>
      <c r="C343" t="e">
        <f>IF(A343&gt;=GOF!$F$11,B343,0)</f>
        <v>#NUM!</v>
      </c>
      <c r="D343" s="1" t="e">
        <f t="shared" si="10"/>
        <v>#NUM!</v>
      </c>
      <c r="E343" s="23" t="str">
        <f>IF(GOF!D343&gt;0,(GOF!C343-GOF!D343)^2/GOF!D343,"")</f>
        <v/>
      </c>
      <c r="F343" s="1"/>
      <c r="G343" s="1"/>
    </row>
    <row r="344" spans="1:7" x14ac:dyDescent="0.2">
      <c r="A344">
        <f>GOF!F$12/1000+A343</f>
        <v>5.488000000000004</v>
      </c>
      <c r="B344" t="e">
        <f t="shared" si="11"/>
        <v>#NUM!</v>
      </c>
      <c r="C344" t="e">
        <f>IF(A344&gt;=GOF!$F$11,B344,0)</f>
        <v>#NUM!</v>
      </c>
      <c r="D344" s="1" t="e">
        <f t="shared" si="10"/>
        <v>#NUM!</v>
      </c>
      <c r="E344" s="23" t="str">
        <f>IF(GOF!D344&gt;0,(GOF!C344-GOF!D344)^2/GOF!D344,"")</f>
        <v/>
      </c>
      <c r="F344" s="1"/>
      <c r="G344" s="1"/>
    </row>
    <row r="345" spans="1:7" x14ac:dyDescent="0.2">
      <c r="A345">
        <f>GOF!F$12/1000+A344</f>
        <v>5.504000000000004</v>
      </c>
      <c r="B345" t="e">
        <f t="shared" si="11"/>
        <v>#NUM!</v>
      </c>
      <c r="C345" t="e">
        <f>IF(A345&gt;=GOF!$F$11,B345,0)</f>
        <v>#NUM!</v>
      </c>
      <c r="D345" s="1" t="e">
        <f t="shared" si="10"/>
        <v>#NUM!</v>
      </c>
      <c r="E345" s="23" t="str">
        <f>IF(GOF!D345&gt;0,(GOF!C345-GOF!D345)^2/GOF!D345,"")</f>
        <v/>
      </c>
      <c r="F345" s="1"/>
      <c r="G345" s="1"/>
    </row>
    <row r="346" spans="1:7" x14ac:dyDescent="0.2">
      <c r="A346">
        <f>GOF!F$12/1000+A345</f>
        <v>5.520000000000004</v>
      </c>
      <c r="B346" t="e">
        <f t="shared" si="11"/>
        <v>#NUM!</v>
      </c>
      <c r="C346" t="e">
        <f>IF(A346&gt;=GOF!$F$11,B346,0)</f>
        <v>#NUM!</v>
      </c>
      <c r="D346" s="1" t="e">
        <f t="shared" si="10"/>
        <v>#NUM!</v>
      </c>
      <c r="E346" s="23" t="str">
        <f>IF(GOF!D346&gt;0,(GOF!C346-GOF!D346)^2/GOF!D346,"")</f>
        <v/>
      </c>
      <c r="F346" s="1"/>
      <c r="G346" s="1"/>
    </row>
    <row r="347" spans="1:7" x14ac:dyDescent="0.2">
      <c r="A347">
        <f>GOF!F$12/1000+A346</f>
        <v>5.536000000000004</v>
      </c>
      <c r="B347" t="e">
        <f t="shared" si="11"/>
        <v>#NUM!</v>
      </c>
      <c r="C347" t="e">
        <f>IF(A347&gt;=GOF!$F$11,B347,0)</f>
        <v>#NUM!</v>
      </c>
      <c r="D347" s="1" t="e">
        <f t="shared" si="10"/>
        <v>#NUM!</v>
      </c>
      <c r="E347" s="23" t="str">
        <f>IF(GOF!D347&gt;0,(GOF!C347-GOF!D347)^2/GOF!D347,"")</f>
        <v/>
      </c>
      <c r="F347" s="1"/>
      <c r="G347" s="1"/>
    </row>
    <row r="348" spans="1:7" x14ac:dyDescent="0.2">
      <c r="A348">
        <f>GOF!F$12/1000+A347</f>
        <v>5.552000000000004</v>
      </c>
      <c r="B348" t="e">
        <f t="shared" si="11"/>
        <v>#NUM!</v>
      </c>
      <c r="C348" t="e">
        <f>IF(A348&gt;=GOF!$F$11,B348,0)</f>
        <v>#NUM!</v>
      </c>
      <c r="D348" s="1" t="e">
        <f t="shared" si="10"/>
        <v>#NUM!</v>
      </c>
      <c r="E348" s="23" t="str">
        <f>IF(GOF!D348&gt;0,(GOF!C348-GOF!D348)^2/GOF!D348,"")</f>
        <v/>
      </c>
      <c r="F348" s="1"/>
      <c r="G348" s="1"/>
    </row>
    <row r="349" spans="1:7" x14ac:dyDescent="0.2">
      <c r="A349">
        <f>GOF!F$12/1000+A348</f>
        <v>5.5680000000000041</v>
      </c>
      <c r="B349" t="e">
        <f t="shared" si="11"/>
        <v>#NUM!</v>
      </c>
      <c r="C349" t="e">
        <f>IF(A349&gt;=GOF!$F$11,B349,0)</f>
        <v>#NUM!</v>
      </c>
      <c r="D349" s="1" t="e">
        <f t="shared" si="10"/>
        <v>#NUM!</v>
      </c>
      <c r="E349" s="23" t="str">
        <f>IF(GOF!D349&gt;0,(GOF!C349-GOF!D349)^2/GOF!D349,"")</f>
        <v/>
      </c>
      <c r="F349" s="1"/>
      <c r="G349" s="1"/>
    </row>
    <row r="350" spans="1:7" x14ac:dyDescent="0.2">
      <c r="A350">
        <f>GOF!F$12/1000+A349</f>
        <v>5.5840000000000041</v>
      </c>
      <c r="B350" t="e">
        <f t="shared" si="11"/>
        <v>#NUM!</v>
      </c>
      <c r="C350" t="e">
        <f>IF(A350&gt;=GOF!$F$11,B350,0)</f>
        <v>#NUM!</v>
      </c>
      <c r="D350" s="1" t="e">
        <f t="shared" si="10"/>
        <v>#NUM!</v>
      </c>
      <c r="E350" s="23" t="str">
        <f>IF(GOF!D350&gt;0,(GOF!C350-GOF!D350)^2/GOF!D350,"")</f>
        <v/>
      </c>
      <c r="F350" s="1"/>
      <c r="G350" s="1"/>
    </row>
    <row r="351" spans="1:7" x14ac:dyDescent="0.2">
      <c r="A351">
        <f>GOF!F$12/1000+A350</f>
        <v>5.6000000000000041</v>
      </c>
      <c r="B351" t="e">
        <f t="shared" si="11"/>
        <v>#NUM!</v>
      </c>
      <c r="C351" t="e">
        <f>IF(A351&gt;=GOF!$F$11,B351,0)</f>
        <v>#NUM!</v>
      </c>
      <c r="D351" s="1" t="e">
        <f t="shared" si="10"/>
        <v>#NUM!</v>
      </c>
      <c r="E351" s="23" t="str">
        <f>IF(GOF!D351&gt;0,(GOF!C351-GOF!D351)^2/GOF!D351,"")</f>
        <v/>
      </c>
      <c r="F351" s="1"/>
      <c r="G351" s="1"/>
    </row>
    <row r="352" spans="1:7" x14ac:dyDescent="0.2">
      <c r="A352">
        <f>GOF!F$12/1000+A351</f>
        <v>5.6160000000000041</v>
      </c>
      <c r="B352" t="e">
        <f t="shared" si="11"/>
        <v>#NUM!</v>
      </c>
      <c r="C352" t="e">
        <f>IF(A352&gt;=GOF!$F$11,B352,0)</f>
        <v>#NUM!</v>
      </c>
      <c r="D352" s="1" t="e">
        <f t="shared" si="10"/>
        <v>#NUM!</v>
      </c>
      <c r="E352" s="23" t="str">
        <f>IF(GOF!D352&gt;0,(GOF!C352-GOF!D352)^2/GOF!D352,"")</f>
        <v/>
      </c>
      <c r="F352" s="1"/>
      <c r="G352" s="1"/>
    </row>
    <row r="353" spans="1:7" x14ac:dyDescent="0.2">
      <c r="A353">
        <f>GOF!F$12/1000+A352</f>
        <v>5.6320000000000041</v>
      </c>
      <c r="B353" t="e">
        <f t="shared" si="11"/>
        <v>#NUM!</v>
      </c>
      <c r="C353" t="e">
        <f>IF(A353&gt;=GOF!$F$11,B353,0)</f>
        <v>#NUM!</v>
      </c>
      <c r="D353" s="1" t="e">
        <f t="shared" si="10"/>
        <v>#NUM!</v>
      </c>
      <c r="E353" s="23" t="str">
        <f>IF(GOF!D353&gt;0,(GOF!C353-GOF!D353)^2/GOF!D353,"")</f>
        <v/>
      </c>
      <c r="F353" s="1"/>
      <c r="G353" s="1"/>
    </row>
    <row r="354" spans="1:7" x14ac:dyDescent="0.2">
      <c r="A354">
        <f>GOF!F$12/1000+A353</f>
        <v>5.6480000000000041</v>
      </c>
      <c r="B354" t="e">
        <f t="shared" si="11"/>
        <v>#NUM!</v>
      </c>
      <c r="C354" t="e">
        <f>IF(A354&gt;=GOF!$F$11,B354,0)</f>
        <v>#NUM!</v>
      </c>
      <c r="D354" s="1" t="e">
        <f t="shared" si="10"/>
        <v>#NUM!</v>
      </c>
      <c r="E354" s="23" t="str">
        <f>IF(GOF!D354&gt;0,(GOF!C354-GOF!D354)^2/GOF!D354,"")</f>
        <v/>
      </c>
      <c r="F354" s="1"/>
      <c r="G354" s="1"/>
    </row>
    <row r="355" spans="1:7" x14ac:dyDescent="0.2">
      <c r="A355">
        <f>GOF!F$12/1000+A354</f>
        <v>5.6640000000000041</v>
      </c>
      <c r="B355" t="e">
        <f t="shared" si="11"/>
        <v>#NUM!</v>
      </c>
      <c r="C355" t="e">
        <f>IF(A355&gt;=GOF!$F$11,B355,0)</f>
        <v>#NUM!</v>
      </c>
      <c r="D355" s="1" t="e">
        <f t="shared" si="10"/>
        <v>#NUM!</v>
      </c>
      <c r="E355" s="23" t="str">
        <f>IF(GOF!D355&gt;0,(GOF!C355-GOF!D355)^2/GOF!D355,"")</f>
        <v/>
      </c>
      <c r="F355" s="1"/>
      <c r="G355" s="1"/>
    </row>
    <row r="356" spans="1:7" x14ac:dyDescent="0.2">
      <c r="A356">
        <f>GOF!F$12/1000+A355</f>
        <v>5.6800000000000042</v>
      </c>
      <c r="B356" t="e">
        <f t="shared" si="11"/>
        <v>#NUM!</v>
      </c>
      <c r="C356" t="e">
        <f>IF(A356&gt;=GOF!$F$11,B356,0)</f>
        <v>#NUM!</v>
      </c>
      <c r="D356" s="1" t="e">
        <f t="shared" si="10"/>
        <v>#NUM!</v>
      </c>
      <c r="E356" s="23" t="str">
        <f>IF(GOF!D356&gt;0,(GOF!C356-GOF!D356)^2/GOF!D356,"")</f>
        <v/>
      </c>
      <c r="F356" s="1"/>
      <c r="G356" s="1"/>
    </row>
    <row r="357" spans="1:7" x14ac:dyDescent="0.2">
      <c r="A357">
        <f>GOF!F$12/1000+A356</f>
        <v>5.6960000000000042</v>
      </c>
      <c r="B357" t="e">
        <f t="shared" si="11"/>
        <v>#NUM!</v>
      </c>
      <c r="C357" t="e">
        <f>IF(A357&gt;=GOF!$F$11,B357,0)</f>
        <v>#NUM!</v>
      </c>
      <c r="D357" s="1" t="e">
        <f t="shared" si="10"/>
        <v>#NUM!</v>
      </c>
      <c r="E357" s="23" t="str">
        <f>IF(GOF!D357&gt;0,(GOF!C357-GOF!D357)^2/GOF!D357,"")</f>
        <v/>
      </c>
      <c r="F357" s="1"/>
      <c r="G357" s="1"/>
    </row>
    <row r="358" spans="1:7" x14ac:dyDescent="0.2">
      <c r="A358">
        <f>GOF!F$12/1000+A357</f>
        <v>5.7120000000000042</v>
      </c>
      <c r="B358" t="e">
        <f t="shared" si="11"/>
        <v>#NUM!</v>
      </c>
      <c r="C358" t="e">
        <f>IF(A358&gt;=GOF!$F$11,B358,0)</f>
        <v>#NUM!</v>
      </c>
      <c r="D358" s="1" t="e">
        <f t="shared" si="10"/>
        <v>#NUM!</v>
      </c>
      <c r="E358" s="23" t="str">
        <f>IF(GOF!D358&gt;0,(GOF!C358-GOF!D358)^2/GOF!D358,"")</f>
        <v/>
      </c>
      <c r="F358" s="1"/>
      <c r="G358" s="1"/>
    </row>
    <row r="359" spans="1:7" x14ac:dyDescent="0.2">
      <c r="A359">
        <f>GOF!F$12/1000+A358</f>
        <v>5.7280000000000042</v>
      </c>
      <c r="B359" t="e">
        <f t="shared" si="11"/>
        <v>#NUM!</v>
      </c>
      <c r="C359" t="e">
        <f>IF(A359&gt;=GOF!$F$11,B359,0)</f>
        <v>#NUM!</v>
      </c>
      <c r="D359" s="1" t="e">
        <f t="shared" si="10"/>
        <v>#NUM!</v>
      </c>
      <c r="E359" s="23" t="str">
        <f>IF(GOF!D359&gt;0,(GOF!C359-GOF!D359)^2/GOF!D359,"")</f>
        <v/>
      </c>
      <c r="F359" s="1"/>
      <c r="G359" s="1"/>
    </row>
    <row r="360" spans="1:7" x14ac:dyDescent="0.2">
      <c r="A360">
        <f>GOF!F$12/1000+A359</f>
        <v>5.7440000000000042</v>
      </c>
      <c r="B360" t="e">
        <f t="shared" si="11"/>
        <v>#NUM!</v>
      </c>
      <c r="C360" t="e">
        <f>IF(A360&gt;=GOF!$F$11,B360,0)</f>
        <v>#NUM!</v>
      </c>
      <c r="D360" s="1" t="e">
        <f t="shared" si="10"/>
        <v>#NUM!</v>
      </c>
      <c r="E360" s="23" t="str">
        <f>IF(GOF!D360&gt;0,(GOF!C360-GOF!D360)^2/GOF!D360,"")</f>
        <v/>
      </c>
      <c r="F360" s="1"/>
      <c r="G360" s="1"/>
    </row>
    <row r="361" spans="1:7" x14ac:dyDescent="0.2">
      <c r="A361">
        <f>GOF!F$12/1000+A360</f>
        <v>5.7600000000000042</v>
      </c>
      <c r="B361" t="e">
        <f t="shared" si="11"/>
        <v>#NUM!</v>
      </c>
      <c r="C361" t="e">
        <f>IF(A361&gt;=GOF!$F$11,B361,0)</f>
        <v>#NUM!</v>
      </c>
      <c r="D361" s="1" t="e">
        <f t="shared" si="10"/>
        <v>#NUM!</v>
      </c>
      <c r="E361" s="23" t="str">
        <f>IF(GOF!D361&gt;0,(GOF!C361-GOF!D361)^2/GOF!D361,"")</f>
        <v/>
      </c>
      <c r="F361" s="1"/>
      <c r="G361" s="1"/>
    </row>
    <row r="362" spans="1:7" x14ac:dyDescent="0.2">
      <c r="A362">
        <f>GOF!F$12/1000+A361</f>
        <v>5.7760000000000042</v>
      </c>
      <c r="B362" t="e">
        <f t="shared" si="11"/>
        <v>#NUM!</v>
      </c>
      <c r="C362" t="e">
        <f>IF(A362&gt;=GOF!$F$11,B362,0)</f>
        <v>#NUM!</v>
      </c>
      <c r="D362" s="1" t="e">
        <f t="shared" si="10"/>
        <v>#NUM!</v>
      </c>
      <c r="E362" s="23" t="str">
        <f>IF(GOF!D362&gt;0,(GOF!C362-GOF!D362)^2/GOF!D362,"")</f>
        <v/>
      </c>
      <c r="F362" s="1"/>
      <c r="G362" s="1"/>
    </row>
    <row r="363" spans="1:7" x14ac:dyDescent="0.2">
      <c r="A363">
        <f>GOF!F$12/1000+A362</f>
        <v>5.7920000000000043</v>
      </c>
      <c r="B363" t="e">
        <f t="shared" si="11"/>
        <v>#NUM!</v>
      </c>
      <c r="C363" t="e">
        <f>IF(A363&gt;=GOF!$F$11,B363,0)</f>
        <v>#NUM!</v>
      </c>
      <c r="D363" s="1" t="e">
        <f t="shared" si="10"/>
        <v>#NUM!</v>
      </c>
      <c r="E363" s="23" t="str">
        <f>IF(GOF!D363&gt;0,(GOF!C363-GOF!D363)^2/GOF!D363,"")</f>
        <v/>
      </c>
      <c r="F363" s="1"/>
      <c r="G363" s="1"/>
    </row>
    <row r="364" spans="1:7" x14ac:dyDescent="0.2">
      <c r="A364">
        <f>GOF!F$12/1000+A363</f>
        <v>5.8080000000000043</v>
      </c>
      <c r="B364" t="e">
        <f t="shared" si="11"/>
        <v>#NUM!</v>
      </c>
      <c r="C364" t="e">
        <f>IF(A364&gt;=GOF!$F$11,B364,0)</f>
        <v>#NUM!</v>
      </c>
      <c r="D364" s="1" t="e">
        <f t="shared" si="10"/>
        <v>#NUM!</v>
      </c>
      <c r="E364" s="23" t="str">
        <f>IF(GOF!D364&gt;0,(GOF!C364-GOF!D364)^2/GOF!D364,"")</f>
        <v/>
      </c>
      <c r="F364" s="1"/>
      <c r="G364" s="1"/>
    </row>
    <row r="365" spans="1:7" x14ac:dyDescent="0.2">
      <c r="A365">
        <f>GOF!F$12/1000+A364</f>
        <v>5.8240000000000043</v>
      </c>
      <c r="B365" t="e">
        <f t="shared" si="11"/>
        <v>#NUM!</v>
      </c>
      <c r="C365" t="e">
        <f>IF(A365&gt;=GOF!$F$11,B365,0)</f>
        <v>#NUM!</v>
      </c>
      <c r="D365" s="1" t="e">
        <f t="shared" si="10"/>
        <v>#NUM!</v>
      </c>
      <c r="E365" s="23" t="str">
        <f>IF(GOF!D365&gt;0,(GOF!C365-GOF!D365)^2/GOF!D365,"")</f>
        <v/>
      </c>
      <c r="F365" s="1"/>
      <c r="G365" s="1"/>
    </row>
    <row r="366" spans="1:7" x14ac:dyDescent="0.2">
      <c r="A366">
        <f>GOF!F$12/1000+A365</f>
        <v>5.8400000000000043</v>
      </c>
      <c r="B366" t="e">
        <f t="shared" si="11"/>
        <v>#NUM!</v>
      </c>
      <c r="C366" t="e">
        <f>IF(A366&gt;=GOF!$F$11,B366,0)</f>
        <v>#NUM!</v>
      </c>
      <c r="D366" s="1" t="e">
        <f t="shared" si="10"/>
        <v>#NUM!</v>
      </c>
      <c r="E366" s="23" t="str">
        <f>IF(GOF!D366&gt;0,(GOF!C366-GOF!D366)^2/GOF!D366,"")</f>
        <v/>
      </c>
      <c r="F366" s="1"/>
      <c r="G366" s="1"/>
    </row>
    <row r="367" spans="1:7" x14ac:dyDescent="0.2">
      <c r="A367">
        <f>GOF!F$12/1000+A366</f>
        <v>5.8560000000000043</v>
      </c>
      <c r="B367" t="e">
        <f t="shared" si="11"/>
        <v>#NUM!</v>
      </c>
      <c r="C367" t="e">
        <f>IF(A367&gt;=GOF!$F$11,B367,0)</f>
        <v>#NUM!</v>
      </c>
      <c r="D367" s="1" t="e">
        <f t="shared" si="10"/>
        <v>#NUM!</v>
      </c>
      <c r="E367" s="23" t="str">
        <f>IF(GOF!D367&gt;0,(GOF!C367-GOF!D367)^2/GOF!D367,"")</f>
        <v/>
      </c>
      <c r="F367" s="1"/>
      <c r="G367" s="1"/>
    </row>
    <row r="368" spans="1:7" x14ac:dyDescent="0.2">
      <c r="A368">
        <f>GOF!F$12/1000+A367</f>
        <v>5.8720000000000043</v>
      </c>
      <c r="B368" t="e">
        <f t="shared" si="11"/>
        <v>#NUM!</v>
      </c>
      <c r="C368" t="e">
        <f>IF(A368&gt;=GOF!$F$11,B368,0)</f>
        <v>#NUM!</v>
      </c>
      <c r="D368" s="1" t="e">
        <f t="shared" si="10"/>
        <v>#NUM!</v>
      </c>
      <c r="E368" s="23" t="str">
        <f>IF(GOF!D368&gt;0,(GOF!C368-GOF!D368)^2/GOF!D368,"")</f>
        <v/>
      </c>
      <c r="F368" s="1"/>
      <c r="G368" s="1"/>
    </row>
    <row r="369" spans="1:7" x14ac:dyDescent="0.2">
      <c r="A369">
        <f>GOF!F$12/1000+A368</f>
        <v>5.8880000000000043</v>
      </c>
      <c r="B369" t="e">
        <f t="shared" si="11"/>
        <v>#NUM!</v>
      </c>
      <c r="C369" t="e">
        <f>IF(A369&gt;=GOF!$F$11,B369,0)</f>
        <v>#NUM!</v>
      </c>
      <c r="D369" s="1" t="e">
        <f t="shared" si="10"/>
        <v>#NUM!</v>
      </c>
      <c r="E369" s="23" t="str">
        <f>IF(GOF!D369&gt;0,(GOF!C369-GOF!D369)^2/GOF!D369,"")</f>
        <v/>
      </c>
      <c r="F369" s="1"/>
      <c r="G369" s="1"/>
    </row>
    <row r="370" spans="1:7" x14ac:dyDescent="0.2">
      <c r="A370">
        <f>GOF!F$12/1000+A369</f>
        <v>5.9040000000000044</v>
      </c>
      <c r="B370" t="e">
        <f t="shared" si="11"/>
        <v>#NUM!</v>
      </c>
      <c r="C370" t="e">
        <f>IF(A370&gt;=GOF!$F$11,B370,0)</f>
        <v>#NUM!</v>
      </c>
      <c r="D370" s="1" t="e">
        <f t="shared" si="10"/>
        <v>#NUM!</v>
      </c>
      <c r="E370" s="23" t="str">
        <f>IF(GOF!D370&gt;0,(GOF!C370-GOF!D370)^2/GOF!D370,"")</f>
        <v/>
      </c>
      <c r="F370" s="1"/>
      <c r="G370" s="1"/>
    </row>
    <row r="371" spans="1:7" x14ac:dyDescent="0.2">
      <c r="A371">
        <f>GOF!F$12/1000+A370</f>
        <v>5.9200000000000044</v>
      </c>
      <c r="B371" t="e">
        <f t="shared" si="11"/>
        <v>#NUM!</v>
      </c>
      <c r="C371" t="e">
        <f>IF(A371&gt;=GOF!$F$11,B371,0)</f>
        <v>#NUM!</v>
      </c>
      <c r="D371" s="1" t="e">
        <f t="shared" si="10"/>
        <v>#NUM!</v>
      </c>
      <c r="E371" s="23" t="str">
        <f>IF(GOF!D371&gt;0,(GOF!C371-GOF!D371)^2/GOF!D371,"")</f>
        <v/>
      </c>
      <c r="F371" s="1"/>
      <c r="G371" s="1"/>
    </row>
    <row r="372" spans="1:7" x14ac:dyDescent="0.2">
      <c r="A372">
        <f>GOF!F$12/1000+A371</f>
        <v>5.9360000000000044</v>
      </c>
      <c r="B372" t="e">
        <f t="shared" si="11"/>
        <v>#NUM!</v>
      </c>
      <c r="C372" t="e">
        <f>IF(A372&gt;=GOF!$F$11,B372,0)</f>
        <v>#NUM!</v>
      </c>
      <c r="D372" s="1" t="e">
        <f t="shared" si="10"/>
        <v>#NUM!</v>
      </c>
      <c r="E372" s="23" t="str">
        <f>IF(GOF!D372&gt;0,(GOF!C372-GOF!D372)^2/GOF!D372,"")</f>
        <v/>
      </c>
      <c r="F372" s="1"/>
      <c r="G372" s="1"/>
    </row>
    <row r="373" spans="1:7" x14ac:dyDescent="0.2">
      <c r="A373">
        <f>GOF!F$12/1000+A372</f>
        <v>5.9520000000000044</v>
      </c>
      <c r="B373" t="e">
        <f t="shared" si="11"/>
        <v>#NUM!</v>
      </c>
      <c r="C373" t="e">
        <f>IF(A373&gt;=GOF!$F$11,B373,0)</f>
        <v>#NUM!</v>
      </c>
      <c r="D373" s="1" t="e">
        <f t="shared" si="10"/>
        <v>#NUM!</v>
      </c>
      <c r="E373" s="23" t="str">
        <f>IF(GOF!D373&gt;0,(GOF!C373-GOF!D373)^2/GOF!D373,"")</f>
        <v/>
      </c>
      <c r="F373" s="1"/>
      <c r="G373" s="1"/>
    </row>
    <row r="374" spans="1:7" x14ac:dyDescent="0.2">
      <c r="A374">
        <f>GOF!F$12/1000+A373</f>
        <v>5.9680000000000044</v>
      </c>
      <c r="B374" t="e">
        <f t="shared" si="11"/>
        <v>#NUM!</v>
      </c>
      <c r="C374" t="e">
        <f>IF(A374&gt;=GOF!$F$11,B374,0)</f>
        <v>#NUM!</v>
      </c>
      <c r="D374" s="1" t="e">
        <f t="shared" si="10"/>
        <v>#NUM!</v>
      </c>
      <c r="E374" s="23" t="str">
        <f>IF(GOF!D374&gt;0,(GOF!C374-GOF!D374)^2/GOF!D374,"")</f>
        <v/>
      </c>
      <c r="F374" s="1"/>
      <c r="G374" s="1"/>
    </row>
    <row r="375" spans="1:7" x14ac:dyDescent="0.2">
      <c r="A375">
        <f>GOF!F$12/1000+A374</f>
        <v>5.9840000000000044</v>
      </c>
      <c r="B375" t="e">
        <f t="shared" si="11"/>
        <v>#NUM!</v>
      </c>
      <c r="C375" t="e">
        <f>IF(A375&gt;=GOF!$F$11,B375,0)</f>
        <v>#NUM!</v>
      </c>
      <c r="D375" s="1" t="e">
        <f t="shared" si="10"/>
        <v>#NUM!</v>
      </c>
      <c r="E375" s="23" t="str">
        <f>IF(GOF!D375&gt;0,(GOF!C375-GOF!D375)^2/GOF!D375,"")</f>
        <v/>
      </c>
      <c r="F375" s="1"/>
      <c r="G375" s="1"/>
    </row>
    <row r="376" spans="1:7" x14ac:dyDescent="0.2">
      <c r="A376">
        <f>GOF!F$12/1000+A375</f>
        <v>6.0000000000000044</v>
      </c>
      <c r="B376" t="e">
        <f t="shared" si="11"/>
        <v>#NUM!</v>
      </c>
      <c r="C376" t="e">
        <f>IF(A376&gt;=GOF!$F$11,B376,0)</f>
        <v>#NUM!</v>
      </c>
      <c r="D376" s="1" t="e">
        <f t="shared" si="10"/>
        <v>#NUM!</v>
      </c>
      <c r="E376" s="23" t="str">
        <f>IF(GOF!D376&gt;0,(GOF!C376-GOF!D376)^2/GOF!D376,"")</f>
        <v/>
      </c>
      <c r="F376" s="1"/>
      <c r="G376" s="1"/>
    </row>
    <row r="377" spans="1:7" x14ac:dyDescent="0.2">
      <c r="A377">
        <f>GOF!F$12/1000+A376</f>
        <v>6.0160000000000045</v>
      </c>
      <c r="B377" t="e">
        <f t="shared" si="11"/>
        <v>#NUM!</v>
      </c>
      <c r="C377" t="e">
        <f>IF(A377&gt;=GOF!$F$11,B377,0)</f>
        <v>#NUM!</v>
      </c>
      <c r="D377" s="1" t="e">
        <f t="shared" si="10"/>
        <v>#NUM!</v>
      </c>
      <c r="E377" s="23" t="str">
        <f>IF(GOF!D377&gt;0,(GOF!C377-GOF!D377)^2/GOF!D377,"")</f>
        <v/>
      </c>
      <c r="F377" s="1"/>
      <c r="G377" s="1"/>
    </row>
    <row r="378" spans="1:7" x14ac:dyDescent="0.2">
      <c r="A378">
        <f>GOF!F$12/1000+A377</f>
        <v>6.0320000000000045</v>
      </c>
      <c r="B378" t="e">
        <f t="shared" si="11"/>
        <v>#NUM!</v>
      </c>
      <c r="C378" t="e">
        <f>IF(A378&gt;=GOF!$F$11,B378,0)</f>
        <v>#NUM!</v>
      </c>
      <c r="D378" s="1" t="e">
        <f t="shared" si="10"/>
        <v>#NUM!</v>
      </c>
      <c r="E378" s="23" t="str">
        <f>IF(GOF!D378&gt;0,(GOF!C378-GOF!D378)^2/GOF!D378,"")</f>
        <v/>
      </c>
      <c r="F378" s="1"/>
      <c r="G378" s="1"/>
    </row>
    <row r="379" spans="1:7" x14ac:dyDescent="0.2">
      <c r="A379">
        <f>GOF!F$12/1000+A378</f>
        <v>6.0480000000000045</v>
      </c>
      <c r="B379" t="e">
        <f t="shared" si="11"/>
        <v>#NUM!</v>
      </c>
      <c r="C379" t="e">
        <f>IF(A379&gt;=GOF!$F$11,B379,0)</f>
        <v>#NUM!</v>
      </c>
      <c r="D379" s="1" t="e">
        <f t="shared" si="10"/>
        <v>#NUM!</v>
      </c>
      <c r="E379" s="23" t="str">
        <f>IF(GOF!D379&gt;0,(GOF!C379-GOF!D379)^2/GOF!D379,"")</f>
        <v/>
      </c>
      <c r="F379" s="1"/>
      <c r="G379" s="1"/>
    </row>
    <row r="380" spans="1:7" x14ac:dyDescent="0.2">
      <c r="A380">
        <f>GOF!F$12/1000+A379</f>
        <v>6.0640000000000045</v>
      </c>
      <c r="B380" t="e">
        <f t="shared" si="11"/>
        <v>#NUM!</v>
      </c>
      <c r="C380" t="e">
        <f>IF(A380&gt;=GOF!$F$11,B380,0)</f>
        <v>#NUM!</v>
      </c>
      <c r="D380" s="1" t="e">
        <f t="shared" si="10"/>
        <v>#NUM!</v>
      </c>
      <c r="E380" s="23" t="str">
        <f>IF(GOF!D380&gt;0,(GOF!C380-GOF!D380)^2/GOF!D380,"")</f>
        <v/>
      </c>
      <c r="F380" s="1"/>
      <c r="G380" s="1"/>
    </row>
    <row r="381" spans="1:7" x14ac:dyDescent="0.2">
      <c r="A381">
        <f>GOF!F$12/1000+A380</f>
        <v>6.0800000000000045</v>
      </c>
      <c r="B381" t="e">
        <f t="shared" si="11"/>
        <v>#NUM!</v>
      </c>
      <c r="C381" t="e">
        <f>IF(A381&gt;=GOF!$F$11,B381,0)</f>
        <v>#NUM!</v>
      </c>
      <c r="D381" s="1" t="e">
        <f t="shared" si="10"/>
        <v>#NUM!</v>
      </c>
      <c r="E381" s="23" t="str">
        <f>IF(GOF!D381&gt;0,(GOF!C381-GOF!D381)^2/GOF!D381,"")</f>
        <v/>
      </c>
      <c r="F381" s="1"/>
      <c r="G381" s="1"/>
    </row>
    <row r="382" spans="1:7" x14ac:dyDescent="0.2">
      <c r="A382">
        <f>GOF!F$12/1000+A381</f>
        <v>6.0960000000000045</v>
      </c>
      <c r="B382" t="e">
        <f t="shared" si="11"/>
        <v>#NUM!</v>
      </c>
      <c r="C382" t="e">
        <f>IF(A382&gt;=GOF!$F$11,B382,0)</f>
        <v>#NUM!</v>
      </c>
      <c r="D382" s="1" t="e">
        <f t="shared" si="10"/>
        <v>#NUM!</v>
      </c>
      <c r="E382" s="23" t="str">
        <f>IF(GOF!D382&gt;0,(GOF!C382-GOF!D382)^2/GOF!D382,"")</f>
        <v/>
      </c>
      <c r="F382" s="1"/>
      <c r="G382" s="1"/>
    </row>
    <row r="383" spans="1:7" x14ac:dyDescent="0.2">
      <c r="A383">
        <f>GOF!F$12/1000+A382</f>
        <v>6.1120000000000045</v>
      </c>
      <c r="B383" t="e">
        <f t="shared" si="11"/>
        <v>#NUM!</v>
      </c>
      <c r="C383" t="e">
        <f>IF(A383&gt;=GOF!$F$11,B383,0)</f>
        <v>#NUM!</v>
      </c>
      <c r="D383" s="1" t="e">
        <f t="shared" si="10"/>
        <v>#NUM!</v>
      </c>
      <c r="E383" s="23" t="str">
        <f>IF(GOF!D383&gt;0,(GOF!C383-GOF!D383)^2/GOF!D383,"")</f>
        <v/>
      </c>
      <c r="F383" s="1"/>
      <c r="G383" s="1"/>
    </row>
    <row r="384" spans="1:7" x14ac:dyDescent="0.2">
      <c r="A384">
        <f>GOF!F$12/1000+A383</f>
        <v>6.1280000000000046</v>
      </c>
      <c r="B384" t="e">
        <f t="shared" si="11"/>
        <v>#NUM!</v>
      </c>
      <c r="C384" t="e">
        <f>IF(A384&gt;=GOF!$F$11,B384,0)</f>
        <v>#NUM!</v>
      </c>
      <c r="D384" s="1" t="e">
        <f t="shared" si="10"/>
        <v>#NUM!</v>
      </c>
      <c r="E384" s="23" t="str">
        <f>IF(GOF!D384&gt;0,(GOF!C384-GOF!D384)^2/GOF!D384,"")</f>
        <v/>
      </c>
      <c r="F384" s="1"/>
      <c r="G384" s="1"/>
    </row>
    <row r="385" spans="1:7" x14ac:dyDescent="0.2">
      <c r="A385">
        <f>GOF!F$12/1000+A384</f>
        <v>6.1440000000000046</v>
      </c>
      <c r="B385" t="e">
        <f t="shared" si="11"/>
        <v>#NUM!</v>
      </c>
      <c r="C385" t="e">
        <f>IF(A385&gt;=GOF!$F$11,B385,0)</f>
        <v>#NUM!</v>
      </c>
      <c r="D385" s="1" t="e">
        <f t="shared" si="10"/>
        <v>#NUM!</v>
      </c>
      <c r="E385" s="23" t="str">
        <f>IF(GOF!D385&gt;0,(GOF!C385-GOF!D385)^2/GOF!D385,"")</f>
        <v/>
      </c>
      <c r="F385" s="1"/>
      <c r="G385" s="1"/>
    </row>
    <row r="386" spans="1:7" x14ac:dyDescent="0.2">
      <c r="A386">
        <f>GOF!F$12/1000+A385</f>
        <v>6.1600000000000046</v>
      </c>
      <c r="B386" t="e">
        <f t="shared" si="11"/>
        <v>#NUM!</v>
      </c>
      <c r="C386" t="e">
        <f>IF(A386&gt;=GOF!$F$11,B386,0)</f>
        <v>#NUM!</v>
      </c>
      <c r="D386" s="1" t="e">
        <f t="shared" ref="D386:D449" si="12">CHIDIST(A386,F$1)</f>
        <v>#NUM!</v>
      </c>
      <c r="E386" s="23" t="str">
        <f>IF(GOF!D386&gt;0,(GOF!C386-GOF!D386)^2/GOF!D386,"")</f>
        <v/>
      </c>
      <c r="F386" s="1"/>
      <c r="G386" s="1"/>
    </row>
    <row r="387" spans="1:7" x14ac:dyDescent="0.2">
      <c r="A387">
        <f>GOF!F$12/1000+A386</f>
        <v>6.1760000000000046</v>
      </c>
      <c r="B387" t="e">
        <f t="shared" ref="B387:B450" si="13">_xlfn.CHISQ.DIST(A387,F$1,FALSE)</f>
        <v>#NUM!</v>
      </c>
      <c r="C387" t="e">
        <f>IF(A387&gt;=GOF!$F$11,B387,0)</f>
        <v>#NUM!</v>
      </c>
      <c r="D387" s="1" t="e">
        <f t="shared" si="12"/>
        <v>#NUM!</v>
      </c>
      <c r="E387" s="23" t="str">
        <f>IF(GOF!D387&gt;0,(GOF!C387-GOF!D387)^2/GOF!D387,"")</f>
        <v/>
      </c>
      <c r="F387" s="1"/>
      <c r="G387" s="1"/>
    </row>
    <row r="388" spans="1:7" x14ac:dyDescent="0.2">
      <c r="A388">
        <f>GOF!F$12/1000+A387</f>
        <v>6.1920000000000046</v>
      </c>
      <c r="B388" t="e">
        <f t="shared" si="13"/>
        <v>#NUM!</v>
      </c>
      <c r="C388" t="e">
        <f>IF(A388&gt;=GOF!$F$11,B388,0)</f>
        <v>#NUM!</v>
      </c>
      <c r="D388" s="1" t="e">
        <f t="shared" si="12"/>
        <v>#NUM!</v>
      </c>
      <c r="E388" s="23" t="str">
        <f>IF(GOF!D388&gt;0,(GOF!C388-GOF!D388)^2/GOF!D388,"")</f>
        <v/>
      </c>
      <c r="F388" s="1"/>
      <c r="G388" s="1"/>
    </row>
    <row r="389" spans="1:7" x14ac:dyDescent="0.2">
      <c r="A389">
        <f>GOF!F$12/1000+A388</f>
        <v>6.2080000000000046</v>
      </c>
      <c r="B389" t="e">
        <f t="shared" si="13"/>
        <v>#NUM!</v>
      </c>
      <c r="C389" t="e">
        <f>IF(A389&gt;=GOF!$F$11,B389,0)</f>
        <v>#NUM!</v>
      </c>
      <c r="D389" s="1" t="e">
        <f t="shared" si="12"/>
        <v>#NUM!</v>
      </c>
      <c r="E389" s="23" t="str">
        <f>IF(GOF!D389&gt;0,(GOF!C389-GOF!D389)^2/GOF!D389,"")</f>
        <v/>
      </c>
      <c r="F389" s="1"/>
      <c r="G389" s="1"/>
    </row>
    <row r="390" spans="1:7" x14ac:dyDescent="0.2">
      <c r="A390">
        <f>GOF!F$12/1000+A389</f>
        <v>6.2240000000000046</v>
      </c>
      <c r="B390" t="e">
        <f t="shared" si="13"/>
        <v>#NUM!</v>
      </c>
      <c r="C390" t="e">
        <f>IF(A390&gt;=GOF!$F$11,B390,0)</f>
        <v>#NUM!</v>
      </c>
      <c r="D390" s="1" t="e">
        <f t="shared" si="12"/>
        <v>#NUM!</v>
      </c>
      <c r="E390" s="23" t="str">
        <f>IF(GOF!D390&gt;0,(GOF!C390-GOF!D390)^2/GOF!D390,"")</f>
        <v/>
      </c>
      <c r="F390" s="1"/>
      <c r="G390" s="1"/>
    </row>
    <row r="391" spans="1:7" x14ac:dyDescent="0.2">
      <c r="A391">
        <f>GOF!F$12/1000+A390</f>
        <v>6.2400000000000047</v>
      </c>
      <c r="B391" t="e">
        <f t="shared" si="13"/>
        <v>#NUM!</v>
      </c>
      <c r="C391" t="e">
        <f>IF(A391&gt;=GOF!$F$11,B391,0)</f>
        <v>#NUM!</v>
      </c>
      <c r="D391" s="1" t="e">
        <f t="shared" si="12"/>
        <v>#NUM!</v>
      </c>
      <c r="E391" s="23" t="str">
        <f>IF(GOF!D391&gt;0,(GOF!C391-GOF!D391)^2/GOF!D391,"")</f>
        <v/>
      </c>
      <c r="F391" s="1"/>
      <c r="G391" s="1"/>
    </row>
    <row r="392" spans="1:7" x14ac:dyDescent="0.2">
      <c r="A392">
        <f>GOF!F$12/1000+A391</f>
        <v>6.2560000000000047</v>
      </c>
      <c r="B392" t="e">
        <f t="shared" si="13"/>
        <v>#NUM!</v>
      </c>
      <c r="C392" t="e">
        <f>IF(A392&gt;=GOF!$F$11,B392,0)</f>
        <v>#NUM!</v>
      </c>
      <c r="D392" s="1" t="e">
        <f t="shared" si="12"/>
        <v>#NUM!</v>
      </c>
      <c r="E392" s="23" t="str">
        <f>IF(GOF!D392&gt;0,(GOF!C392-GOF!D392)^2/GOF!D392,"")</f>
        <v/>
      </c>
      <c r="F392" s="1"/>
      <c r="G392" s="1"/>
    </row>
    <row r="393" spans="1:7" x14ac:dyDescent="0.2">
      <c r="A393">
        <f>GOF!F$12/1000+A392</f>
        <v>6.2720000000000047</v>
      </c>
      <c r="B393" t="e">
        <f t="shared" si="13"/>
        <v>#NUM!</v>
      </c>
      <c r="C393" t="e">
        <f>IF(A393&gt;=GOF!$F$11,B393,0)</f>
        <v>#NUM!</v>
      </c>
      <c r="D393" s="1" t="e">
        <f t="shared" si="12"/>
        <v>#NUM!</v>
      </c>
      <c r="E393" s="23" t="str">
        <f>IF(GOF!D393&gt;0,(GOF!C393-GOF!D393)^2/GOF!D393,"")</f>
        <v/>
      </c>
      <c r="F393" s="1"/>
      <c r="G393" s="1"/>
    </row>
    <row r="394" spans="1:7" x14ac:dyDescent="0.2">
      <c r="A394">
        <f>GOF!F$12/1000+A393</f>
        <v>6.2880000000000047</v>
      </c>
      <c r="B394" t="e">
        <f t="shared" si="13"/>
        <v>#NUM!</v>
      </c>
      <c r="C394" t="e">
        <f>IF(A394&gt;=GOF!$F$11,B394,0)</f>
        <v>#NUM!</v>
      </c>
      <c r="D394" s="1" t="e">
        <f t="shared" si="12"/>
        <v>#NUM!</v>
      </c>
      <c r="E394" s="23" t="str">
        <f>IF(GOF!D394&gt;0,(GOF!C394-GOF!D394)^2/GOF!D394,"")</f>
        <v/>
      </c>
      <c r="F394" s="1"/>
      <c r="G394" s="1"/>
    </row>
    <row r="395" spans="1:7" x14ac:dyDescent="0.2">
      <c r="A395">
        <f>GOF!F$12/1000+A394</f>
        <v>6.3040000000000047</v>
      </c>
      <c r="B395" t="e">
        <f t="shared" si="13"/>
        <v>#NUM!</v>
      </c>
      <c r="C395" t="e">
        <f>IF(A395&gt;=GOF!$F$11,B395,0)</f>
        <v>#NUM!</v>
      </c>
      <c r="D395" s="1" t="e">
        <f t="shared" si="12"/>
        <v>#NUM!</v>
      </c>
      <c r="E395" s="23" t="str">
        <f>IF(GOF!D395&gt;0,(GOF!C395-GOF!D395)^2/GOF!D395,"")</f>
        <v/>
      </c>
      <c r="F395" s="1"/>
      <c r="G395" s="1"/>
    </row>
    <row r="396" spans="1:7" x14ac:dyDescent="0.2">
      <c r="A396">
        <f>GOF!F$12/1000+A395</f>
        <v>6.3200000000000047</v>
      </c>
      <c r="B396" t="e">
        <f t="shared" si="13"/>
        <v>#NUM!</v>
      </c>
      <c r="C396" t="e">
        <f>IF(A396&gt;=GOF!$F$11,B396,0)</f>
        <v>#NUM!</v>
      </c>
      <c r="D396" s="1" t="e">
        <f t="shared" si="12"/>
        <v>#NUM!</v>
      </c>
      <c r="E396" s="23" t="str">
        <f>IF(GOF!D396&gt;0,(GOF!C396-GOF!D396)^2/GOF!D396,"")</f>
        <v/>
      </c>
      <c r="F396" s="1"/>
      <c r="G396" s="1"/>
    </row>
    <row r="397" spans="1:7" x14ac:dyDescent="0.2">
      <c r="A397">
        <f>GOF!F$12/1000+A396</f>
        <v>6.3360000000000047</v>
      </c>
      <c r="B397" t="e">
        <f t="shared" si="13"/>
        <v>#NUM!</v>
      </c>
      <c r="C397" t="e">
        <f>IF(A397&gt;=GOF!$F$11,B397,0)</f>
        <v>#NUM!</v>
      </c>
      <c r="D397" s="1" t="e">
        <f t="shared" si="12"/>
        <v>#NUM!</v>
      </c>
      <c r="E397" s="23" t="str">
        <f>IF(GOF!D397&gt;0,(GOF!C397-GOF!D397)^2/GOF!D397,"")</f>
        <v/>
      </c>
      <c r="F397" s="1"/>
      <c r="G397" s="1"/>
    </row>
    <row r="398" spans="1:7" x14ac:dyDescent="0.2">
      <c r="A398">
        <f>GOF!F$12/1000+A397</f>
        <v>6.3520000000000048</v>
      </c>
      <c r="B398" t="e">
        <f t="shared" si="13"/>
        <v>#NUM!</v>
      </c>
      <c r="C398" t="e">
        <f>IF(A398&gt;=GOF!$F$11,B398,0)</f>
        <v>#NUM!</v>
      </c>
      <c r="D398" s="1" t="e">
        <f t="shared" si="12"/>
        <v>#NUM!</v>
      </c>
      <c r="E398" s="23" t="str">
        <f>IF(GOF!D398&gt;0,(GOF!C398-GOF!D398)^2/GOF!D398,"")</f>
        <v/>
      </c>
      <c r="F398" s="1"/>
      <c r="G398" s="1"/>
    </row>
    <row r="399" spans="1:7" x14ac:dyDescent="0.2">
      <c r="A399">
        <f>GOF!F$12/1000+A398</f>
        <v>6.3680000000000048</v>
      </c>
      <c r="B399" t="e">
        <f t="shared" si="13"/>
        <v>#NUM!</v>
      </c>
      <c r="C399" t="e">
        <f>IF(A399&gt;=GOF!$F$11,B399,0)</f>
        <v>#NUM!</v>
      </c>
      <c r="D399" s="1" t="e">
        <f t="shared" si="12"/>
        <v>#NUM!</v>
      </c>
      <c r="E399" s="23" t="str">
        <f>IF(GOF!D399&gt;0,(GOF!C399-GOF!D399)^2/GOF!D399,"")</f>
        <v/>
      </c>
      <c r="F399" s="1"/>
      <c r="G399" s="1"/>
    </row>
    <row r="400" spans="1:7" x14ac:dyDescent="0.2">
      <c r="A400">
        <f>GOF!F$12/1000+A399</f>
        <v>6.3840000000000048</v>
      </c>
      <c r="B400" t="e">
        <f t="shared" si="13"/>
        <v>#NUM!</v>
      </c>
      <c r="C400" t="e">
        <f>IF(A400&gt;=GOF!$F$11,B400,0)</f>
        <v>#NUM!</v>
      </c>
      <c r="D400" s="1" t="e">
        <f t="shared" si="12"/>
        <v>#NUM!</v>
      </c>
      <c r="E400" s="23" t="str">
        <f>IF(GOF!D400&gt;0,(GOF!C400-GOF!D400)^2/GOF!D400,"")</f>
        <v/>
      </c>
      <c r="F400" s="1"/>
      <c r="G400" s="1"/>
    </row>
    <row r="401" spans="1:7" x14ac:dyDescent="0.2">
      <c r="A401">
        <f>GOF!F$12/1000+A400</f>
        <v>6.4000000000000048</v>
      </c>
      <c r="B401" t="e">
        <f t="shared" si="13"/>
        <v>#NUM!</v>
      </c>
      <c r="C401" t="e">
        <f>IF(A401&gt;=GOF!$F$11,B401,0)</f>
        <v>#NUM!</v>
      </c>
      <c r="D401" s="1" t="e">
        <f t="shared" si="12"/>
        <v>#NUM!</v>
      </c>
      <c r="E401" s="23" t="str">
        <f>IF(GOF!D401&gt;0,(GOF!C401-GOF!D401)^2/GOF!D401,"")</f>
        <v/>
      </c>
      <c r="F401" s="1"/>
      <c r="G401" s="1"/>
    </row>
    <row r="402" spans="1:7" x14ac:dyDescent="0.2">
      <c r="A402">
        <f>GOF!F$12/1000+A401</f>
        <v>6.4160000000000048</v>
      </c>
      <c r="B402" t="e">
        <f t="shared" si="13"/>
        <v>#NUM!</v>
      </c>
      <c r="C402" t="e">
        <f>IF(A402&gt;=GOF!$F$11,B402,0)</f>
        <v>#NUM!</v>
      </c>
      <c r="D402" s="1" t="e">
        <f t="shared" si="12"/>
        <v>#NUM!</v>
      </c>
      <c r="E402" s="23" t="str">
        <f>IF(GOF!D402&gt;0,(GOF!C402-GOF!D402)^2/GOF!D402,"")</f>
        <v/>
      </c>
      <c r="F402" s="1"/>
      <c r="G402" s="1"/>
    </row>
    <row r="403" spans="1:7" x14ac:dyDescent="0.2">
      <c r="A403">
        <f>GOF!F$12/1000+A402</f>
        <v>6.4320000000000048</v>
      </c>
      <c r="B403" t="e">
        <f t="shared" si="13"/>
        <v>#NUM!</v>
      </c>
      <c r="C403" t="e">
        <f>IF(A403&gt;=GOF!$F$11,B403,0)</f>
        <v>#NUM!</v>
      </c>
      <c r="D403" s="1" t="e">
        <f t="shared" si="12"/>
        <v>#NUM!</v>
      </c>
      <c r="E403" s="23" t="str">
        <f>IF(GOF!D403&gt;0,(GOF!C403-GOF!D403)^2/GOF!D403,"")</f>
        <v/>
      </c>
      <c r="F403" s="1"/>
      <c r="G403" s="1"/>
    </row>
    <row r="404" spans="1:7" x14ac:dyDescent="0.2">
      <c r="A404">
        <f>GOF!F$12/1000+A403</f>
        <v>6.4480000000000048</v>
      </c>
      <c r="B404" t="e">
        <f t="shared" si="13"/>
        <v>#NUM!</v>
      </c>
      <c r="C404" t="e">
        <f>IF(A404&gt;=GOF!$F$11,B404,0)</f>
        <v>#NUM!</v>
      </c>
      <c r="D404" s="1" t="e">
        <f t="shared" si="12"/>
        <v>#NUM!</v>
      </c>
      <c r="E404" s="23" t="str">
        <f>IF(GOF!D404&gt;0,(GOF!C404-GOF!D404)^2/GOF!D404,"")</f>
        <v/>
      </c>
      <c r="F404" s="1"/>
      <c r="G404" s="1"/>
    </row>
    <row r="405" spans="1:7" x14ac:dyDescent="0.2">
      <c r="A405">
        <f>GOF!F$12/1000+A404</f>
        <v>6.4640000000000049</v>
      </c>
      <c r="B405" t="e">
        <f t="shared" si="13"/>
        <v>#NUM!</v>
      </c>
      <c r="C405" t="e">
        <f>IF(A405&gt;=GOF!$F$11,B405,0)</f>
        <v>#NUM!</v>
      </c>
      <c r="D405" s="1" t="e">
        <f t="shared" si="12"/>
        <v>#NUM!</v>
      </c>
      <c r="E405" s="23" t="str">
        <f>IF(GOF!D405&gt;0,(GOF!C405-GOF!D405)^2/GOF!D405,"")</f>
        <v/>
      </c>
      <c r="F405" s="1"/>
      <c r="G405" s="1"/>
    </row>
    <row r="406" spans="1:7" x14ac:dyDescent="0.2">
      <c r="A406">
        <f>GOF!F$12/1000+A405</f>
        <v>6.4800000000000049</v>
      </c>
      <c r="B406" t="e">
        <f t="shared" si="13"/>
        <v>#NUM!</v>
      </c>
      <c r="C406" t="e">
        <f>IF(A406&gt;=GOF!$F$11,B406,0)</f>
        <v>#NUM!</v>
      </c>
      <c r="D406" s="1" t="e">
        <f t="shared" si="12"/>
        <v>#NUM!</v>
      </c>
      <c r="E406" s="23" t="str">
        <f>IF(GOF!D406&gt;0,(GOF!C406-GOF!D406)^2/GOF!D406,"")</f>
        <v/>
      </c>
      <c r="F406" s="1"/>
      <c r="G406" s="1"/>
    </row>
    <row r="407" spans="1:7" x14ac:dyDescent="0.2">
      <c r="A407">
        <f>GOF!F$12/1000+A406</f>
        <v>6.4960000000000049</v>
      </c>
      <c r="B407" t="e">
        <f t="shared" si="13"/>
        <v>#NUM!</v>
      </c>
      <c r="C407" t="e">
        <f>IF(A407&gt;=GOF!$F$11,B407,0)</f>
        <v>#NUM!</v>
      </c>
      <c r="D407" s="1" t="e">
        <f t="shared" si="12"/>
        <v>#NUM!</v>
      </c>
      <c r="E407" s="23" t="str">
        <f>IF(GOF!D407&gt;0,(GOF!C407-GOF!D407)^2/GOF!D407,"")</f>
        <v/>
      </c>
      <c r="F407" s="1"/>
      <c r="G407" s="1"/>
    </row>
    <row r="408" spans="1:7" x14ac:dyDescent="0.2">
      <c r="A408">
        <f>GOF!F$12/1000+A407</f>
        <v>6.5120000000000049</v>
      </c>
      <c r="B408" t="e">
        <f t="shared" si="13"/>
        <v>#NUM!</v>
      </c>
      <c r="C408" t="e">
        <f>IF(A408&gt;=GOF!$F$11,B408,0)</f>
        <v>#NUM!</v>
      </c>
      <c r="D408" s="1" t="e">
        <f t="shared" si="12"/>
        <v>#NUM!</v>
      </c>
      <c r="E408" s="23" t="str">
        <f>IF(GOF!D408&gt;0,(GOF!C408-GOF!D408)^2/GOF!D408,"")</f>
        <v/>
      </c>
      <c r="F408" s="1"/>
      <c r="G408" s="1"/>
    </row>
    <row r="409" spans="1:7" x14ac:dyDescent="0.2">
      <c r="A409">
        <f>GOF!F$12/1000+A408</f>
        <v>6.5280000000000049</v>
      </c>
      <c r="B409" t="e">
        <f t="shared" si="13"/>
        <v>#NUM!</v>
      </c>
      <c r="C409" t="e">
        <f>IF(A409&gt;=GOF!$F$11,B409,0)</f>
        <v>#NUM!</v>
      </c>
      <c r="D409" s="1" t="e">
        <f t="shared" si="12"/>
        <v>#NUM!</v>
      </c>
      <c r="E409" s="23" t="str">
        <f>IF(GOF!D409&gt;0,(GOF!C409-GOF!D409)^2/GOF!D409,"")</f>
        <v/>
      </c>
      <c r="F409" s="1"/>
      <c r="G409" s="1"/>
    </row>
    <row r="410" spans="1:7" x14ac:dyDescent="0.2">
      <c r="A410">
        <f>GOF!F$12/1000+A409</f>
        <v>6.5440000000000049</v>
      </c>
      <c r="B410" t="e">
        <f t="shared" si="13"/>
        <v>#NUM!</v>
      </c>
      <c r="C410" t="e">
        <f>IF(A410&gt;=GOF!$F$11,B410,0)</f>
        <v>#NUM!</v>
      </c>
      <c r="D410" s="1" t="e">
        <f t="shared" si="12"/>
        <v>#NUM!</v>
      </c>
      <c r="E410" s="23" t="str">
        <f>IF(GOF!D410&gt;0,(GOF!C410-GOF!D410)^2/GOF!D410,"")</f>
        <v/>
      </c>
      <c r="F410" s="1"/>
      <c r="G410" s="1"/>
    </row>
    <row r="411" spans="1:7" x14ac:dyDescent="0.2">
      <c r="A411">
        <f>GOF!F$12/1000+A410</f>
        <v>6.5600000000000049</v>
      </c>
      <c r="B411" t="e">
        <f t="shared" si="13"/>
        <v>#NUM!</v>
      </c>
      <c r="C411" t="e">
        <f>IF(A411&gt;=GOF!$F$11,B411,0)</f>
        <v>#NUM!</v>
      </c>
      <c r="D411" s="1" t="e">
        <f t="shared" si="12"/>
        <v>#NUM!</v>
      </c>
      <c r="E411" s="23" t="str">
        <f>IF(GOF!D411&gt;0,(GOF!C411-GOF!D411)^2/GOF!D411,"")</f>
        <v/>
      </c>
      <c r="F411" s="1"/>
      <c r="G411" s="1"/>
    </row>
    <row r="412" spans="1:7" x14ac:dyDescent="0.2">
      <c r="A412">
        <f>GOF!F$12/1000+A411</f>
        <v>6.576000000000005</v>
      </c>
      <c r="B412" t="e">
        <f t="shared" si="13"/>
        <v>#NUM!</v>
      </c>
      <c r="C412" t="e">
        <f>IF(A412&gt;=GOF!$F$11,B412,0)</f>
        <v>#NUM!</v>
      </c>
      <c r="D412" s="1" t="e">
        <f t="shared" si="12"/>
        <v>#NUM!</v>
      </c>
      <c r="E412" s="23" t="str">
        <f>IF(GOF!D412&gt;0,(GOF!C412-GOF!D412)^2/GOF!D412,"")</f>
        <v/>
      </c>
      <c r="F412" s="1"/>
      <c r="G412" s="1"/>
    </row>
    <row r="413" spans="1:7" x14ac:dyDescent="0.2">
      <c r="A413">
        <f>GOF!F$12/1000+A412</f>
        <v>6.592000000000005</v>
      </c>
      <c r="B413" t="e">
        <f t="shared" si="13"/>
        <v>#NUM!</v>
      </c>
      <c r="C413" t="e">
        <f>IF(A413&gt;=GOF!$F$11,B413,0)</f>
        <v>#NUM!</v>
      </c>
      <c r="D413" s="1" t="e">
        <f t="shared" si="12"/>
        <v>#NUM!</v>
      </c>
      <c r="E413" s="23" t="str">
        <f>IF(GOF!D413&gt;0,(GOF!C413-GOF!D413)^2/GOF!D413,"")</f>
        <v/>
      </c>
      <c r="F413" s="1"/>
      <c r="G413" s="1"/>
    </row>
    <row r="414" spans="1:7" x14ac:dyDescent="0.2">
      <c r="A414">
        <f>GOF!F$12/1000+A413</f>
        <v>6.608000000000005</v>
      </c>
      <c r="B414" t="e">
        <f t="shared" si="13"/>
        <v>#NUM!</v>
      </c>
      <c r="C414" t="e">
        <f>IF(A414&gt;=GOF!$F$11,B414,0)</f>
        <v>#NUM!</v>
      </c>
      <c r="D414" s="1" t="e">
        <f t="shared" si="12"/>
        <v>#NUM!</v>
      </c>
      <c r="E414" s="23" t="str">
        <f>IF(GOF!D414&gt;0,(GOF!C414-GOF!D414)^2/GOF!D414,"")</f>
        <v/>
      </c>
      <c r="F414" s="1"/>
      <c r="G414" s="1"/>
    </row>
    <row r="415" spans="1:7" x14ac:dyDescent="0.2">
      <c r="A415">
        <f>GOF!F$12/1000+A414</f>
        <v>6.624000000000005</v>
      </c>
      <c r="B415" t="e">
        <f t="shared" si="13"/>
        <v>#NUM!</v>
      </c>
      <c r="C415" t="e">
        <f>IF(A415&gt;=GOF!$F$11,B415,0)</f>
        <v>#NUM!</v>
      </c>
      <c r="D415" s="1" t="e">
        <f t="shared" si="12"/>
        <v>#NUM!</v>
      </c>
      <c r="E415" s="23" t="str">
        <f>IF(GOF!D415&gt;0,(GOF!C415-GOF!D415)^2/GOF!D415,"")</f>
        <v/>
      </c>
      <c r="F415" s="1"/>
      <c r="G415" s="1"/>
    </row>
    <row r="416" spans="1:7" x14ac:dyDescent="0.2">
      <c r="A416">
        <f>GOF!F$12/1000+A415</f>
        <v>6.640000000000005</v>
      </c>
      <c r="B416" t="e">
        <f t="shared" si="13"/>
        <v>#NUM!</v>
      </c>
      <c r="C416" t="e">
        <f>IF(A416&gt;=GOF!$F$11,B416,0)</f>
        <v>#NUM!</v>
      </c>
      <c r="D416" s="1" t="e">
        <f t="shared" si="12"/>
        <v>#NUM!</v>
      </c>
      <c r="E416" s="23" t="str">
        <f>IF(GOF!D416&gt;0,(GOF!C416-GOF!D416)^2/GOF!D416,"")</f>
        <v/>
      </c>
      <c r="F416" s="1"/>
      <c r="G416" s="1"/>
    </row>
    <row r="417" spans="1:7" x14ac:dyDescent="0.2">
      <c r="A417">
        <f>GOF!F$12/1000+A416</f>
        <v>6.656000000000005</v>
      </c>
      <c r="B417" t="e">
        <f t="shared" si="13"/>
        <v>#NUM!</v>
      </c>
      <c r="C417" t="e">
        <f>IF(A417&gt;=GOF!$F$11,B417,0)</f>
        <v>#NUM!</v>
      </c>
      <c r="D417" s="1" t="e">
        <f t="shared" si="12"/>
        <v>#NUM!</v>
      </c>
      <c r="E417" s="23" t="str">
        <f>IF(GOF!D417&gt;0,(GOF!C417-GOF!D417)^2/GOF!D417,"")</f>
        <v/>
      </c>
      <c r="F417" s="1"/>
      <c r="G417" s="1"/>
    </row>
    <row r="418" spans="1:7" x14ac:dyDescent="0.2">
      <c r="A418">
        <f>GOF!F$12/1000+A417</f>
        <v>6.672000000000005</v>
      </c>
      <c r="B418" t="e">
        <f t="shared" si="13"/>
        <v>#NUM!</v>
      </c>
      <c r="C418" t="e">
        <f>IF(A418&gt;=GOF!$F$11,B418,0)</f>
        <v>#NUM!</v>
      </c>
      <c r="D418" s="1" t="e">
        <f t="shared" si="12"/>
        <v>#NUM!</v>
      </c>
      <c r="E418" s="23" t="str">
        <f>IF(GOF!D418&gt;0,(GOF!C418-GOF!D418)^2/GOF!D418,"")</f>
        <v/>
      </c>
      <c r="F418" s="1"/>
      <c r="G418" s="1"/>
    </row>
    <row r="419" spans="1:7" x14ac:dyDescent="0.2">
      <c r="A419">
        <f>GOF!F$12/1000+A418</f>
        <v>6.6880000000000051</v>
      </c>
      <c r="B419" t="e">
        <f t="shared" si="13"/>
        <v>#NUM!</v>
      </c>
      <c r="C419" t="e">
        <f>IF(A419&gt;=GOF!$F$11,B419,0)</f>
        <v>#NUM!</v>
      </c>
      <c r="D419" s="1" t="e">
        <f t="shared" si="12"/>
        <v>#NUM!</v>
      </c>
      <c r="E419" s="23" t="str">
        <f>IF(GOF!D419&gt;0,(GOF!C419-GOF!D419)^2/GOF!D419,"")</f>
        <v/>
      </c>
      <c r="F419" s="1"/>
      <c r="G419" s="1"/>
    </row>
    <row r="420" spans="1:7" x14ac:dyDescent="0.2">
      <c r="A420">
        <f>GOF!F$12/1000+A419</f>
        <v>6.7040000000000051</v>
      </c>
      <c r="B420" t="e">
        <f t="shared" si="13"/>
        <v>#NUM!</v>
      </c>
      <c r="C420" t="e">
        <f>IF(A420&gt;=GOF!$F$11,B420,0)</f>
        <v>#NUM!</v>
      </c>
      <c r="D420" s="1" t="e">
        <f t="shared" si="12"/>
        <v>#NUM!</v>
      </c>
      <c r="E420" s="23" t="str">
        <f>IF(GOF!D420&gt;0,(GOF!C420-GOF!D420)^2/GOF!D420,"")</f>
        <v/>
      </c>
      <c r="F420" s="1"/>
      <c r="G420" s="1"/>
    </row>
    <row r="421" spans="1:7" x14ac:dyDescent="0.2">
      <c r="A421">
        <f>GOF!F$12/1000+A420</f>
        <v>6.7200000000000051</v>
      </c>
      <c r="B421" t="e">
        <f t="shared" si="13"/>
        <v>#NUM!</v>
      </c>
      <c r="C421" t="e">
        <f>IF(A421&gt;=GOF!$F$11,B421,0)</f>
        <v>#NUM!</v>
      </c>
      <c r="D421" s="1" t="e">
        <f t="shared" si="12"/>
        <v>#NUM!</v>
      </c>
      <c r="E421" s="23" t="str">
        <f>IF(GOF!D421&gt;0,(GOF!C421-GOF!D421)^2/GOF!D421,"")</f>
        <v/>
      </c>
      <c r="F421" s="1"/>
      <c r="G421" s="1"/>
    </row>
    <row r="422" spans="1:7" x14ac:dyDescent="0.2">
      <c r="A422">
        <f>GOF!F$12/1000+A421</f>
        <v>6.7360000000000051</v>
      </c>
      <c r="B422" t="e">
        <f t="shared" si="13"/>
        <v>#NUM!</v>
      </c>
      <c r="C422" t="e">
        <f>IF(A422&gt;=GOF!$F$11,B422,0)</f>
        <v>#NUM!</v>
      </c>
      <c r="D422" s="1" t="e">
        <f t="shared" si="12"/>
        <v>#NUM!</v>
      </c>
      <c r="E422" s="23" t="str">
        <f>IF(GOF!D422&gt;0,(GOF!C422-GOF!D422)^2/GOF!D422,"")</f>
        <v/>
      </c>
      <c r="F422" s="1"/>
      <c r="G422" s="1"/>
    </row>
    <row r="423" spans="1:7" x14ac:dyDescent="0.2">
      <c r="A423">
        <f>GOF!F$12/1000+A422</f>
        <v>6.7520000000000051</v>
      </c>
      <c r="B423" t="e">
        <f t="shared" si="13"/>
        <v>#NUM!</v>
      </c>
      <c r="C423" t="e">
        <f>IF(A423&gt;=GOF!$F$11,B423,0)</f>
        <v>#NUM!</v>
      </c>
      <c r="D423" s="1" t="e">
        <f t="shared" si="12"/>
        <v>#NUM!</v>
      </c>
      <c r="E423" s="23" t="str">
        <f>IF(GOF!D423&gt;0,(GOF!C423-GOF!D423)^2/GOF!D423,"")</f>
        <v/>
      </c>
      <c r="F423" s="1"/>
      <c r="G423" s="1"/>
    </row>
    <row r="424" spans="1:7" x14ac:dyDescent="0.2">
      <c r="A424">
        <f>GOF!F$12/1000+A423</f>
        <v>6.7680000000000051</v>
      </c>
      <c r="B424" t="e">
        <f t="shared" si="13"/>
        <v>#NUM!</v>
      </c>
      <c r="C424" t="e">
        <f>IF(A424&gt;=GOF!$F$11,B424,0)</f>
        <v>#NUM!</v>
      </c>
      <c r="D424" s="1" t="e">
        <f t="shared" si="12"/>
        <v>#NUM!</v>
      </c>
      <c r="E424" s="23" t="str">
        <f>IF(GOF!D424&gt;0,(GOF!C424-GOF!D424)^2/GOF!D424,"")</f>
        <v/>
      </c>
      <c r="F424" s="1"/>
      <c r="G424" s="1"/>
    </row>
    <row r="425" spans="1:7" x14ac:dyDescent="0.2">
      <c r="A425">
        <f>GOF!F$12/1000+A424</f>
        <v>6.7840000000000051</v>
      </c>
      <c r="B425" t="e">
        <f t="shared" si="13"/>
        <v>#NUM!</v>
      </c>
      <c r="C425" t="e">
        <f>IF(A425&gt;=GOF!$F$11,B425,0)</f>
        <v>#NUM!</v>
      </c>
      <c r="D425" s="1" t="e">
        <f t="shared" si="12"/>
        <v>#NUM!</v>
      </c>
      <c r="E425" s="23" t="str">
        <f>IF(GOF!D425&gt;0,(GOF!C425-GOF!D425)^2/GOF!D425,"")</f>
        <v/>
      </c>
      <c r="F425" s="1"/>
      <c r="G425" s="1"/>
    </row>
    <row r="426" spans="1:7" x14ac:dyDescent="0.2">
      <c r="A426">
        <f>GOF!F$12/1000+A425</f>
        <v>6.8000000000000052</v>
      </c>
      <c r="B426" t="e">
        <f t="shared" si="13"/>
        <v>#NUM!</v>
      </c>
      <c r="C426" t="e">
        <f>IF(A426&gt;=GOF!$F$11,B426,0)</f>
        <v>#NUM!</v>
      </c>
      <c r="D426" s="1" t="e">
        <f t="shared" si="12"/>
        <v>#NUM!</v>
      </c>
      <c r="E426" s="23" t="str">
        <f>IF(GOF!D426&gt;0,(GOF!C426-GOF!D426)^2/GOF!D426,"")</f>
        <v/>
      </c>
      <c r="F426" s="1"/>
      <c r="G426" s="1"/>
    </row>
    <row r="427" spans="1:7" x14ac:dyDescent="0.2">
      <c r="A427">
        <f>GOF!F$12/1000+A426</f>
        <v>6.8160000000000052</v>
      </c>
      <c r="B427" t="e">
        <f t="shared" si="13"/>
        <v>#NUM!</v>
      </c>
      <c r="C427" t="e">
        <f>IF(A427&gt;=GOF!$F$11,B427,0)</f>
        <v>#NUM!</v>
      </c>
      <c r="D427" s="1" t="e">
        <f t="shared" si="12"/>
        <v>#NUM!</v>
      </c>
      <c r="E427" s="23" t="str">
        <f>IF(GOF!D427&gt;0,(GOF!C427-GOF!D427)^2/GOF!D427,"")</f>
        <v/>
      </c>
      <c r="F427" s="1"/>
      <c r="G427" s="1"/>
    </row>
    <row r="428" spans="1:7" x14ac:dyDescent="0.2">
      <c r="A428">
        <f>GOF!F$12/1000+A427</f>
        <v>6.8320000000000052</v>
      </c>
      <c r="B428" t="e">
        <f t="shared" si="13"/>
        <v>#NUM!</v>
      </c>
      <c r="C428" t="e">
        <f>IF(A428&gt;=GOF!$F$11,B428,0)</f>
        <v>#NUM!</v>
      </c>
      <c r="D428" s="1" t="e">
        <f t="shared" si="12"/>
        <v>#NUM!</v>
      </c>
      <c r="E428" s="23" t="str">
        <f>IF(GOF!D428&gt;0,(GOF!C428-GOF!D428)^2/GOF!D428,"")</f>
        <v/>
      </c>
      <c r="F428" s="1"/>
      <c r="G428" s="1"/>
    </row>
    <row r="429" spans="1:7" x14ac:dyDescent="0.2">
      <c r="A429">
        <f>GOF!F$12/1000+A428</f>
        <v>6.8480000000000052</v>
      </c>
      <c r="B429" t="e">
        <f t="shared" si="13"/>
        <v>#NUM!</v>
      </c>
      <c r="C429" t="e">
        <f>IF(A429&gt;=GOF!$F$11,B429,0)</f>
        <v>#NUM!</v>
      </c>
      <c r="D429" s="1" t="e">
        <f t="shared" si="12"/>
        <v>#NUM!</v>
      </c>
      <c r="E429" s="23" t="str">
        <f>IF(GOF!D429&gt;0,(GOF!C429-GOF!D429)^2/GOF!D429,"")</f>
        <v/>
      </c>
      <c r="F429" s="1"/>
      <c r="G429" s="1"/>
    </row>
    <row r="430" spans="1:7" x14ac:dyDescent="0.2">
      <c r="A430">
        <f>GOF!F$12/1000+A429</f>
        <v>6.8640000000000052</v>
      </c>
      <c r="B430" t="e">
        <f t="shared" si="13"/>
        <v>#NUM!</v>
      </c>
      <c r="C430" t="e">
        <f>IF(A430&gt;=GOF!$F$11,B430,0)</f>
        <v>#NUM!</v>
      </c>
      <c r="D430" s="1" t="e">
        <f t="shared" si="12"/>
        <v>#NUM!</v>
      </c>
      <c r="E430" s="23" t="str">
        <f>IF(GOF!D430&gt;0,(GOF!C430-GOF!D430)^2/GOF!D430,"")</f>
        <v/>
      </c>
      <c r="F430" s="1"/>
      <c r="G430" s="1"/>
    </row>
    <row r="431" spans="1:7" x14ac:dyDescent="0.2">
      <c r="A431">
        <f>GOF!F$12/1000+A430</f>
        <v>6.8800000000000052</v>
      </c>
      <c r="B431" t="e">
        <f t="shared" si="13"/>
        <v>#NUM!</v>
      </c>
      <c r="C431" t="e">
        <f>IF(A431&gt;=GOF!$F$11,B431,0)</f>
        <v>#NUM!</v>
      </c>
      <c r="D431" s="1" t="e">
        <f t="shared" si="12"/>
        <v>#NUM!</v>
      </c>
      <c r="E431" s="23" t="str">
        <f>IF(GOF!D431&gt;0,(GOF!C431-GOF!D431)^2/GOF!D431,"")</f>
        <v/>
      </c>
      <c r="F431" s="1"/>
      <c r="G431" s="1"/>
    </row>
    <row r="432" spans="1:7" x14ac:dyDescent="0.2">
      <c r="A432">
        <f>GOF!F$12/1000+A431</f>
        <v>6.8960000000000052</v>
      </c>
      <c r="B432" t="e">
        <f t="shared" si="13"/>
        <v>#NUM!</v>
      </c>
      <c r="C432" t="e">
        <f>IF(A432&gt;=GOF!$F$11,B432,0)</f>
        <v>#NUM!</v>
      </c>
      <c r="D432" s="1" t="e">
        <f t="shared" si="12"/>
        <v>#NUM!</v>
      </c>
      <c r="E432" s="23" t="str">
        <f>IF(GOF!D432&gt;0,(GOF!C432-GOF!D432)^2/GOF!D432,"")</f>
        <v/>
      </c>
      <c r="F432" s="1"/>
      <c r="G432" s="1"/>
    </row>
    <row r="433" spans="1:7" x14ac:dyDescent="0.2">
      <c r="A433">
        <f>GOF!F$12/1000+A432</f>
        <v>6.9120000000000053</v>
      </c>
      <c r="B433" t="e">
        <f t="shared" si="13"/>
        <v>#NUM!</v>
      </c>
      <c r="C433" t="e">
        <f>IF(A433&gt;=GOF!$F$11,B433,0)</f>
        <v>#NUM!</v>
      </c>
      <c r="D433" s="1" t="e">
        <f t="shared" si="12"/>
        <v>#NUM!</v>
      </c>
      <c r="E433" s="23" t="str">
        <f>IF(GOF!D433&gt;0,(GOF!C433-GOF!D433)^2/GOF!D433,"")</f>
        <v/>
      </c>
      <c r="F433" s="1"/>
      <c r="G433" s="1"/>
    </row>
    <row r="434" spans="1:7" x14ac:dyDescent="0.2">
      <c r="A434">
        <f>GOF!F$12/1000+A433</f>
        <v>6.9280000000000053</v>
      </c>
      <c r="B434" t="e">
        <f t="shared" si="13"/>
        <v>#NUM!</v>
      </c>
      <c r="C434" t="e">
        <f>IF(A434&gt;=GOF!$F$11,B434,0)</f>
        <v>#NUM!</v>
      </c>
      <c r="D434" s="1" t="e">
        <f t="shared" si="12"/>
        <v>#NUM!</v>
      </c>
      <c r="E434" s="23" t="str">
        <f>IF(GOF!D434&gt;0,(GOF!C434-GOF!D434)^2/GOF!D434,"")</f>
        <v/>
      </c>
      <c r="F434" s="1"/>
      <c r="G434" s="1"/>
    </row>
    <row r="435" spans="1:7" x14ac:dyDescent="0.2">
      <c r="A435">
        <f>GOF!F$12/1000+A434</f>
        <v>6.9440000000000053</v>
      </c>
      <c r="B435" t="e">
        <f t="shared" si="13"/>
        <v>#NUM!</v>
      </c>
      <c r="C435" t="e">
        <f>IF(A435&gt;=GOF!$F$11,B435,0)</f>
        <v>#NUM!</v>
      </c>
      <c r="D435" s="1" t="e">
        <f t="shared" si="12"/>
        <v>#NUM!</v>
      </c>
      <c r="E435" s="23" t="str">
        <f>IF(GOF!D435&gt;0,(GOF!C435-GOF!D435)^2/GOF!D435,"")</f>
        <v/>
      </c>
      <c r="F435" s="1"/>
      <c r="G435" s="1"/>
    </row>
    <row r="436" spans="1:7" x14ac:dyDescent="0.2">
      <c r="A436">
        <f>GOF!F$12/1000+A435</f>
        <v>6.9600000000000053</v>
      </c>
      <c r="B436" t="e">
        <f t="shared" si="13"/>
        <v>#NUM!</v>
      </c>
      <c r="C436" t="e">
        <f>IF(A436&gt;=GOF!$F$11,B436,0)</f>
        <v>#NUM!</v>
      </c>
      <c r="D436" s="1" t="e">
        <f t="shared" si="12"/>
        <v>#NUM!</v>
      </c>
      <c r="E436" s="23" t="str">
        <f>IF(GOF!D436&gt;0,(GOF!C436-GOF!D436)^2/GOF!D436,"")</f>
        <v/>
      </c>
      <c r="F436" s="1"/>
      <c r="G436" s="1"/>
    </row>
    <row r="437" spans="1:7" x14ac:dyDescent="0.2">
      <c r="A437">
        <f>GOF!F$12/1000+A436</f>
        <v>6.9760000000000053</v>
      </c>
      <c r="B437" t="e">
        <f t="shared" si="13"/>
        <v>#NUM!</v>
      </c>
      <c r="C437" t="e">
        <f>IF(A437&gt;=GOF!$F$11,B437,0)</f>
        <v>#NUM!</v>
      </c>
      <c r="D437" s="1" t="e">
        <f t="shared" si="12"/>
        <v>#NUM!</v>
      </c>
      <c r="E437" s="23" t="str">
        <f>IF(GOF!D437&gt;0,(GOF!C437-GOF!D437)^2/GOF!D437,"")</f>
        <v/>
      </c>
      <c r="F437" s="1"/>
      <c r="G437" s="1"/>
    </row>
    <row r="438" spans="1:7" x14ac:dyDescent="0.2">
      <c r="A438">
        <f>GOF!F$12/1000+A437</f>
        <v>6.9920000000000053</v>
      </c>
      <c r="B438" t="e">
        <f t="shared" si="13"/>
        <v>#NUM!</v>
      </c>
      <c r="C438" t="e">
        <f>IF(A438&gt;=GOF!$F$11,B438,0)</f>
        <v>#NUM!</v>
      </c>
      <c r="D438" s="1" t="e">
        <f t="shared" si="12"/>
        <v>#NUM!</v>
      </c>
      <c r="E438" s="23" t="str">
        <f>IF(GOF!D438&gt;0,(GOF!C438-GOF!D438)^2/GOF!D438,"")</f>
        <v/>
      </c>
      <c r="F438" s="1"/>
      <c r="G438" s="1"/>
    </row>
    <row r="439" spans="1:7" x14ac:dyDescent="0.2">
      <c r="A439">
        <f>GOF!F$12/1000+A438</f>
        <v>7.0080000000000053</v>
      </c>
      <c r="B439" t="e">
        <f t="shared" si="13"/>
        <v>#NUM!</v>
      </c>
      <c r="C439" t="e">
        <f>IF(A439&gt;=GOF!$F$11,B439,0)</f>
        <v>#NUM!</v>
      </c>
      <c r="D439" s="1" t="e">
        <f t="shared" si="12"/>
        <v>#NUM!</v>
      </c>
      <c r="E439" s="23" t="str">
        <f>IF(GOF!D439&gt;0,(GOF!C439-GOF!D439)^2/GOF!D439,"")</f>
        <v/>
      </c>
      <c r="F439" s="1"/>
      <c r="G439" s="1"/>
    </row>
    <row r="440" spans="1:7" x14ac:dyDescent="0.2">
      <c r="A440">
        <f>GOF!F$12/1000+A439</f>
        <v>7.0240000000000054</v>
      </c>
      <c r="B440" t="e">
        <f t="shared" si="13"/>
        <v>#NUM!</v>
      </c>
      <c r="C440" t="e">
        <f>IF(A440&gt;=GOF!$F$11,B440,0)</f>
        <v>#NUM!</v>
      </c>
      <c r="D440" s="1" t="e">
        <f t="shared" si="12"/>
        <v>#NUM!</v>
      </c>
      <c r="E440" s="23" t="str">
        <f>IF(GOF!D440&gt;0,(GOF!C440-GOF!D440)^2/GOF!D440,"")</f>
        <v/>
      </c>
      <c r="F440" s="1"/>
      <c r="G440" s="1"/>
    </row>
    <row r="441" spans="1:7" x14ac:dyDescent="0.2">
      <c r="A441">
        <f>GOF!F$12/1000+A440</f>
        <v>7.0400000000000054</v>
      </c>
      <c r="B441" t="e">
        <f t="shared" si="13"/>
        <v>#NUM!</v>
      </c>
      <c r="C441" t="e">
        <f>IF(A441&gt;=GOF!$F$11,B441,0)</f>
        <v>#NUM!</v>
      </c>
      <c r="D441" s="1" t="e">
        <f t="shared" si="12"/>
        <v>#NUM!</v>
      </c>
      <c r="E441" s="23" t="str">
        <f>IF(GOF!D441&gt;0,(GOF!C441-GOF!D441)^2/GOF!D441,"")</f>
        <v/>
      </c>
      <c r="F441" s="1"/>
      <c r="G441" s="1"/>
    </row>
    <row r="442" spans="1:7" x14ac:dyDescent="0.2">
      <c r="A442">
        <f>GOF!F$12/1000+A441</f>
        <v>7.0560000000000054</v>
      </c>
      <c r="B442" t="e">
        <f t="shared" si="13"/>
        <v>#NUM!</v>
      </c>
      <c r="C442" t="e">
        <f>IF(A442&gt;=GOF!$F$11,B442,0)</f>
        <v>#NUM!</v>
      </c>
      <c r="D442" s="1" t="e">
        <f t="shared" si="12"/>
        <v>#NUM!</v>
      </c>
      <c r="E442" s="23" t="str">
        <f>IF(GOF!D442&gt;0,(GOF!C442-GOF!D442)^2/GOF!D442,"")</f>
        <v/>
      </c>
      <c r="F442" s="1"/>
      <c r="G442" s="1"/>
    </row>
    <row r="443" spans="1:7" x14ac:dyDescent="0.2">
      <c r="A443">
        <f>GOF!F$12/1000+A442</f>
        <v>7.0720000000000054</v>
      </c>
      <c r="B443" t="e">
        <f t="shared" si="13"/>
        <v>#NUM!</v>
      </c>
      <c r="C443" t="e">
        <f>IF(A443&gt;=GOF!$F$11,B443,0)</f>
        <v>#NUM!</v>
      </c>
      <c r="D443" s="1" t="e">
        <f t="shared" si="12"/>
        <v>#NUM!</v>
      </c>
      <c r="E443" s="23" t="str">
        <f>IF(GOF!D443&gt;0,(GOF!C443-GOF!D443)^2/GOF!D443,"")</f>
        <v/>
      </c>
      <c r="F443" s="1"/>
      <c r="G443" s="1"/>
    </row>
    <row r="444" spans="1:7" x14ac:dyDescent="0.2">
      <c r="A444">
        <f>GOF!F$12/1000+A443</f>
        <v>7.0880000000000054</v>
      </c>
      <c r="B444" t="e">
        <f t="shared" si="13"/>
        <v>#NUM!</v>
      </c>
      <c r="C444" t="e">
        <f>IF(A444&gt;=GOF!$F$11,B444,0)</f>
        <v>#NUM!</v>
      </c>
      <c r="D444" s="1" t="e">
        <f t="shared" si="12"/>
        <v>#NUM!</v>
      </c>
      <c r="E444" s="23" t="str">
        <f>IF(GOF!D444&gt;0,(GOF!C444-GOF!D444)^2/GOF!D444,"")</f>
        <v/>
      </c>
      <c r="F444" s="1"/>
      <c r="G444" s="1"/>
    </row>
    <row r="445" spans="1:7" x14ac:dyDescent="0.2">
      <c r="A445">
        <f>GOF!F$12/1000+A444</f>
        <v>7.1040000000000054</v>
      </c>
      <c r="B445" t="e">
        <f t="shared" si="13"/>
        <v>#NUM!</v>
      </c>
      <c r="C445" t="e">
        <f>IF(A445&gt;=GOF!$F$11,B445,0)</f>
        <v>#NUM!</v>
      </c>
      <c r="D445" s="1" t="e">
        <f t="shared" si="12"/>
        <v>#NUM!</v>
      </c>
      <c r="E445" s="23" t="str">
        <f>IF(GOF!D445&gt;0,(GOF!C445-GOF!D445)^2/GOF!D445,"")</f>
        <v/>
      </c>
      <c r="F445" s="1"/>
      <c r="G445" s="1"/>
    </row>
    <row r="446" spans="1:7" x14ac:dyDescent="0.2">
      <c r="A446">
        <f>GOF!F$12/1000+A445</f>
        <v>7.1200000000000054</v>
      </c>
      <c r="B446" t="e">
        <f t="shared" si="13"/>
        <v>#NUM!</v>
      </c>
      <c r="C446" t="e">
        <f>IF(A446&gt;=GOF!$F$11,B446,0)</f>
        <v>#NUM!</v>
      </c>
      <c r="D446" s="1" t="e">
        <f t="shared" si="12"/>
        <v>#NUM!</v>
      </c>
      <c r="E446" s="23" t="str">
        <f>IF(GOF!D446&gt;0,(GOF!C446-GOF!D446)^2/GOF!D446,"")</f>
        <v/>
      </c>
      <c r="F446" s="1"/>
      <c r="G446" s="1"/>
    </row>
    <row r="447" spans="1:7" x14ac:dyDescent="0.2">
      <c r="A447">
        <f>GOF!F$12/1000+A446</f>
        <v>7.1360000000000054</v>
      </c>
      <c r="B447" t="e">
        <f t="shared" si="13"/>
        <v>#NUM!</v>
      </c>
      <c r="C447" t="e">
        <f>IF(A447&gt;=GOF!$F$11,B447,0)</f>
        <v>#NUM!</v>
      </c>
      <c r="D447" s="1" t="e">
        <f t="shared" si="12"/>
        <v>#NUM!</v>
      </c>
      <c r="E447" s="23" t="str">
        <f>IF(GOF!D447&gt;0,(GOF!C447-GOF!D447)^2/GOF!D447,"")</f>
        <v/>
      </c>
      <c r="F447" s="1"/>
      <c r="G447" s="1"/>
    </row>
    <row r="448" spans="1:7" x14ac:dyDescent="0.2">
      <c r="A448">
        <f>GOF!F$12/1000+A447</f>
        <v>7.1520000000000055</v>
      </c>
      <c r="B448" t="e">
        <f t="shared" si="13"/>
        <v>#NUM!</v>
      </c>
      <c r="C448" t="e">
        <f>IF(A448&gt;=GOF!$F$11,B448,0)</f>
        <v>#NUM!</v>
      </c>
      <c r="D448" s="1" t="e">
        <f t="shared" si="12"/>
        <v>#NUM!</v>
      </c>
      <c r="E448" s="23" t="str">
        <f>IF(GOF!D448&gt;0,(GOF!C448-GOF!D448)^2/GOF!D448,"")</f>
        <v/>
      </c>
      <c r="F448" s="1"/>
      <c r="G448" s="1"/>
    </row>
    <row r="449" spans="1:7" x14ac:dyDescent="0.2">
      <c r="A449">
        <f>GOF!F$12/1000+A448</f>
        <v>7.1680000000000055</v>
      </c>
      <c r="B449" t="e">
        <f t="shared" si="13"/>
        <v>#NUM!</v>
      </c>
      <c r="C449" t="e">
        <f>IF(A449&gt;=GOF!$F$11,B449,0)</f>
        <v>#NUM!</v>
      </c>
      <c r="D449" s="1" t="e">
        <f t="shared" si="12"/>
        <v>#NUM!</v>
      </c>
      <c r="E449" s="23" t="str">
        <f>IF(GOF!D449&gt;0,(GOF!C449-GOF!D449)^2/GOF!D449,"")</f>
        <v/>
      </c>
      <c r="F449" s="1"/>
      <c r="G449" s="1"/>
    </row>
    <row r="450" spans="1:7" x14ac:dyDescent="0.2">
      <c r="A450">
        <f>GOF!F$12/1000+A449</f>
        <v>7.1840000000000055</v>
      </c>
      <c r="B450" t="e">
        <f t="shared" si="13"/>
        <v>#NUM!</v>
      </c>
      <c r="C450" t="e">
        <f>IF(A450&gt;=GOF!$F$11,B450,0)</f>
        <v>#NUM!</v>
      </c>
      <c r="D450" s="1" t="e">
        <f t="shared" ref="D450:D513" si="14">CHIDIST(A450,F$1)</f>
        <v>#NUM!</v>
      </c>
      <c r="E450" s="23" t="str">
        <f>IF(GOF!D450&gt;0,(GOF!C450-GOF!D450)^2/GOF!D450,"")</f>
        <v/>
      </c>
      <c r="F450" s="1"/>
      <c r="G450" s="1"/>
    </row>
    <row r="451" spans="1:7" x14ac:dyDescent="0.2">
      <c r="A451">
        <f>GOF!F$12/1000+A450</f>
        <v>7.2000000000000055</v>
      </c>
      <c r="B451" t="e">
        <f t="shared" ref="B451:B514" si="15">_xlfn.CHISQ.DIST(A451,F$1,FALSE)</f>
        <v>#NUM!</v>
      </c>
      <c r="C451" t="e">
        <f>IF(A451&gt;=GOF!$F$11,B451,0)</f>
        <v>#NUM!</v>
      </c>
      <c r="D451" s="1" t="e">
        <f t="shared" si="14"/>
        <v>#NUM!</v>
      </c>
      <c r="E451" s="23" t="str">
        <f>IF(GOF!D451&gt;0,(GOF!C451-GOF!D451)^2/GOF!D451,"")</f>
        <v/>
      </c>
      <c r="F451" s="1"/>
      <c r="G451" s="1"/>
    </row>
    <row r="452" spans="1:7" x14ac:dyDescent="0.2">
      <c r="A452">
        <f>GOF!F$12/1000+A451</f>
        <v>7.2160000000000055</v>
      </c>
      <c r="B452" t="e">
        <f t="shared" si="15"/>
        <v>#NUM!</v>
      </c>
      <c r="C452" t="e">
        <f>IF(A452&gt;=GOF!$F$11,B452,0)</f>
        <v>#NUM!</v>
      </c>
      <c r="D452" s="1" t="e">
        <f t="shared" si="14"/>
        <v>#NUM!</v>
      </c>
      <c r="E452" s="23" t="str">
        <f>IF(GOF!D452&gt;0,(GOF!C452-GOF!D452)^2/GOF!D452,"")</f>
        <v/>
      </c>
      <c r="F452" s="1"/>
      <c r="G452" s="1"/>
    </row>
    <row r="453" spans="1:7" x14ac:dyDescent="0.2">
      <c r="A453">
        <f>GOF!F$12/1000+A452</f>
        <v>7.2320000000000055</v>
      </c>
      <c r="B453" t="e">
        <f t="shared" si="15"/>
        <v>#NUM!</v>
      </c>
      <c r="C453" t="e">
        <f>IF(A453&gt;=GOF!$F$11,B453,0)</f>
        <v>#NUM!</v>
      </c>
      <c r="D453" s="1" t="e">
        <f t="shared" si="14"/>
        <v>#NUM!</v>
      </c>
      <c r="E453" s="23" t="str">
        <f>IF(GOF!D453&gt;0,(GOF!C453-GOF!D453)^2/GOF!D453,"")</f>
        <v/>
      </c>
      <c r="F453" s="1"/>
      <c r="G453" s="1"/>
    </row>
    <row r="454" spans="1:7" x14ac:dyDescent="0.2">
      <c r="A454">
        <f>GOF!F$12/1000+A453</f>
        <v>7.2480000000000055</v>
      </c>
      <c r="B454" t="e">
        <f t="shared" si="15"/>
        <v>#NUM!</v>
      </c>
      <c r="C454" t="e">
        <f>IF(A454&gt;=GOF!$F$11,B454,0)</f>
        <v>#NUM!</v>
      </c>
      <c r="D454" s="1" t="e">
        <f t="shared" si="14"/>
        <v>#NUM!</v>
      </c>
      <c r="E454" s="23" t="str">
        <f>IF(GOF!D454&gt;0,(GOF!C454-GOF!D454)^2/GOF!D454,"")</f>
        <v/>
      </c>
      <c r="F454" s="1"/>
      <c r="G454" s="1"/>
    </row>
    <row r="455" spans="1:7" x14ac:dyDescent="0.2">
      <c r="A455">
        <f>GOF!F$12/1000+A454</f>
        <v>7.2640000000000056</v>
      </c>
      <c r="B455" t="e">
        <f t="shared" si="15"/>
        <v>#NUM!</v>
      </c>
      <c r="C455" t="e">
        <f>IF(A455&gt;=GOF!$F$11,B455,0)</f>
        <v>#NUM!</v>
      </c>
      <c r="D455" s="1" t="e">
        <f t="shared" si="14"/>
        <v>#NUM!</v>
      </c>
      <c r="E455" s="23" t="str">
        <f>IF(GOF!D455&gt;0,(GOF!C455-GOF!D455)^2/GOF!D455,"")</f>
        <v/>
      </c>
      <c r="F455" s="1"/>
      <c r="G455" s="1"/>
    </row>
    <row r="456" spans="1:7" x14ac:dyDescent="0.2">
      <c r="A456">
        <f>GOF!F$12/1000+A455</f>
        <v>7.2800000000000056</v>
      </c>
      <c r="B456" t="e">
        <f t="shared" si="15"/>
        <v>#NUM!</v>
      </c>
      <c r="C456" t="e">
        <f>IF(A456&gt;=GOF!$F$11,B456,0)</f>
        <v>#NUM!</v>
      </c>
      <c r="D456" s="1" t="e">
        <f t="shared" si="14"/>
        <v>#NUM!</v>
      </c>
      <c r="E456" s="23" t="str">
        <f>IF(GOF!D456&gt;0,(GOF!C456-GOF!D456)^2/GOF!D456,"")</f>
        <v/>
      </c>
      <c r="F456" s="1"/>
      <c r="G456" s="1"/>
    </row>
    <row r="457" spans="1:7" x14ac:dyDescent="0.2">
      <c r="A457">
        <f>GOF!F$12/1000+A456</f>
        <v>7.2960000000000056</v>
      </c>
      <c r="B457" t="e">
        <f t="shared" si="15"/>
        <v>#NUM!</v>
      </c>
      <c r="C457" t="e">
        <f>IF(A457&gt;=GOF!$F$11,B457,0)</f>
        <v>#NUM!</v>
      </c>
      <c r="D457" s="1" t="e">
        <f t="shared" si="14"/>
        <v>#NUM!</v>
      </c>
      <c r="E457" s="23" t="str">
        <f>IF(GOF!D457&gt;0,(GOF!C457-GOF!D457)^2/GOF!D457,"")</f>
        <v/>
      </c>
      <c r="F457" s="1"/>
      <c r="G457" s="1"/>
    </row>
    <row r="458" spans="1:7" x14ac:dyDescent="0.2">
      <c r="A458">
        <f>GOF!F$12/1000+A457</f>
        <v>7.3120000000000056</v>
      </c>
      <c r="B458" t="e">
        <f t="shared" si="15"/>
        <v>#NUM!</v>
      </c>
      <c r="C458" t="e">
        <f>IF(A458&gt;=GOF!$F$11,B458,0)</f>
        <v>#NUM!</v>
      </c>
      <c r="D458" s="1" t="e">
        <f t="shared" si="14"/>
        <v>#NUM!</v>
      </c>
      <c r="E458" s="23" t="str">
        <f>IF(GOF!D458&gt;0,(GOF!C458-GOF!D458)^2/GOF!D458,"")</f>
        <v/>
      </c>
      <c r="F458" s="1"/>
      <c r="G458" s="1"/>
    </row>
    <row r="459" spans="1:7" x14ac:dyDescent="0.2">
      <c r="A459">
        <f>GOF!F$12/1000+A458</f>
        <v>7.3280000000000056</v>
      </c>
      <c r="B459" t="e">
        <f t="shared" si="15"/>
        <v>#NUM!</v>
      </c>
      <c r="C459" t="e">
        <f>IF(A459&gt;=GOF!$F$11,B459,0)</f>
        <v>#NUM!</v>
      </c>
      <c r="D459" s="1" t="e">
        <f t="shared" si="14"/>
        <v>#NUM!</v>
      </c>
      <c r="E459" s="23" t="str">
        <f>IF(GOF!D459&gt;0,(GOF!C459-GOF!D459)^2/GOF!D459,"")</f>
        <v/>
      </c>
      <c r="F459" s="1"/>
      <c r="G459" s="1"/>
    </row>
    <row r="460" spans="1:7" x14ac:dyDescent="0.2">
      <c r="A460">
        <f>GOF!F$12/1000+A459</f>
        <v>7.3440000000000056</v>
      </c>
      <c r="B460" t="e">
        <f t="shared" si="15"/>
        <v>#NUM!</v>
      </c>
      <c r="C460" t="e">
        <f>IF(A460&gt;=GOF!$F$11,B460,0)</f>
        <v>#NUM!</v>
      </c>
      <c r="D460" s="1" t="e">
        <f t="shared" si="14"/>
        <v>#NUM!</v>
      </c>
      <c r="E460" s="23" t="str">
        <f>IF(GOF!D460&gt;0,(GOF!C460-GOF!D460)^2/GOF!D460,"")</f>
        <v/>
      </c>
      <c r="F460" s="1"/>
      <c r="G460" s="1"/>
    </row>
    <row r="461" spans="1:7" x14ac:dyDescent="0.2">
      <c r="A461">
        <f>GOF!F$12/1000+A460</f>
        <v>7.3600000000000056</v>
      </c>
      <c r="B461" t="e">
        <f t="shared" si="15"/>
        <v>#NUM!</v>
      </c>
      <c r="C461" t="e">
        <f>IF(A461&gt;=GOF!$F$11,B461,0)</f>
        <v>#NUM!</v>
      </c>
      <c r="D461" s="1" t="e">
        <f t="shared" si="14"/>
        <v>#NUM!</v>
      </c>
      <c r="E461" s="23" t="str">
        <f>IF(GOF!D461&gt;0,(GOF!C461-GOF!D461)^2/GOF!D461,"")</f>
        <v/>
      </c>
      <c r="F461" s="1"/>
      <c r="G461" s="1"/>
    </row>
    <row r="462" spans="1:7" x14ac:dyDescent="0.2">
      <c r="A462">
        <f>GOF!F$12/1000+A461</f>
        <v>7.3760000000000057</v>
      </c>
      <c r="B462" t="e">
        <f t="shared" si="15"/>
        <v>#NUM!</v>
      </c>
      <c r="C462" t="e">
        <f>IF(A462&gt;=GOF!$F$11,B462,0)</f>
        <v>#NUM!</v>
      </c>
      <c r="D462" s="1" t="e">
        <f t="shared" si="14"/>
        <v>#NUM!</v>
      </c>
      <c r="E462" s="23" t="str">
        <f>IF(GOF!D462&gt;0,(GOF!C462-GOF!D462)^2/GOF!D462,"")</f>
        <v/>
      </c>
      <c r="F462" s="1"/>
      <c r="G462" s="1"/>
    </row>
    <row r="463" spans="1:7" x14ac:dyDescent="0.2">
      <c r="A463">
        <f>GOF!F$12/1000+A462</f>
        <v>7.3920000000000057</v>
      </c>
      <c r="B463" t="e">
        <f t="shared" si="15"/>
        <v>#NUM!</v>
      </c>
      <c r="C463" t="e">
        <f>IF(A463&gt;=GOF!$F$11,B463,0)</f>
        <v>#NUM!</v>
      </c>
      <c r="D463" s="1" t="e">
        <f t="shared" si="14"/>
        <v>#NUM!</v>
      </c>
      <c r="E463" s="23" t="str">
        <f>IF(GOF!D463&gt;0,(GOF!C463-GOF!D463)^2/GOF!D463,"")</f>
        <v/>
      </c>
      <c r="F463" s="1"/>
      <c r="G463" s="1"/>
    </row>
    <row r="464" spans="1:7" x14ac:dyDescent="0.2">
      <c r="A464">
        <f>GOF!F$12/1000+A463</f>
        <v>7.4080000000000057</v>
      </c>
      <c r="B464" t="e">
        <f t="shared" si="15"/>
        <v>#NUM!</v>
      </c>
      <c r="C464" t="e">
        <f>IF(A464&gt;=GOF!$F$11,B464,0)</f>
        <v>#NUM!</v>
      </c>
      <c r="D464" s="1" t="e">
        <f t="shared" si="14"/>
        <v>#NUM!</v>
      </c>
      <c r="E464" s="23" t="str">
        <f>IF(GOF!D464&gt;0,(GOF!C464-GOF!D464)^2/GOF!D464,"")</f>
        <v/>
      </c>
      <c r="F464" s="1"/>
      <c r="G464" s="1"/>
    </row>
    <row r="465" spans="1:7" x14ac:dyDescent="0.2">
      <c r="A465">
        <f>GOF!F$12/1000+A464</f>
        <v>7.4240000000000057</v>
      </c>
      <c r="B465" t="e">
        <f t="shared" si="15"/>
        <v>#NUM!</v>
      </c>
      <c r="C465" t="e">
        <f>IF(A465&gt;=GOF!$F$11,B465,0)</f>
        <v>#NUM!</v>
      </c>
      <c r="D465" s="1" t="e">
        <f t="shared" si="14"/>
        <v>#NUM!</v>
      </c>
      <c r="E465" s="23" t="str">
        <f>IF(GOF!D465&gt;0,(GOF!C465-GOF!D465)^2/GOF!D465,"")</f>
        <v/>
      </c>
      <c r="F465" s="1"/>
      <c r="G465" s="1"/>
    </row>
    <row r="466" spans="1:7" x14ac:dyDescent="0.2">
      <c r="A466">
        <f>GOF!F$12/1000+A465</f>
        <v>7.4400000000000057</v>
      </c>
      <c r="B466" t="e">
        <f t="shared" si="15"/>
        <v>#NUM!</v>
      </c>
      <c r="C466" t="e">
        <f>IF(A466&gt;=GOF!$F$11,B466,0)</f>
        <v>#NUM!</v>
      </c>
      <c r="D466" s="1" t="e">
        <f t="shared" si="14"/>
        <v>#NUM!</v>
      </c>
      <c r="E466" s="23" t="str">
        <f>IF(GOF!D466&gt;0,(GOF!C466-GOF!D466)^2/GOF!D466,"")</f>
        <v/>
      </c>
      <c r="F466" s="1"/>
      <c r="G466" s="1"/>
    </row>
    <row r="467" spans="1:7" x14ac:dyDescent="0.2">
      <c r="A467">
        <f>GOF!F$12/1000+A466</f>
        <v>7.4560000000000057</v>
      </c>
      <c r="B467" t="e">
        <f t="shared" si="15"/>
        <v>#NUM!</v>
      </c>
      <c r="C467" t="e">
        <f>IF(A467&gt;=GOF!$F$11,B467,0)</f>
        <v>#NUM!</v>
      </c>
      <c r="D467" s="1" t="e">
        <f t="shared" si="14"/>
        <v>#NUM!</v>
      </c>
      <c r="E467" s="23" t="str">
        <f>IF(GOF!D467&gt;0,(GOF!C467-GOF!D467)^2/GOF!D467,"")</f>
        <v/>
      </c>
      <c r="F467" s="1"/>
      <c r="G467" s="1"/>
    </row>
    <row r="468" spans="1:7" x14ac:dyDescent="0.2">
      <c r="A468">
        <f>GOF!F$12/1000+A467</f>
        <v>7.4720000000000057</v>
      </c>
      <c r="B468" t="e">
        <f t="shared" si="15"/>
        <v>#NUM!</v>
      </c>
      <c r="C468" t="e">
        <f>IF(A468&gt;=GOF!$F$11,B468,0)</f>
        <v>#NUM!</v>
      </c>
      <c r="D468" s="1" t="e">
        <f t="shared" si="14"/>
        <v>#NUM!</v>
      </c>
      <c r="E468" s="23" t="str">
        <f>IF(GOF!D468&gt;0,(GOF!C468-GOF!D468)^2/GOF!D468,"")</f>
        <v/>
      </c>
      <c r="F468" s="1"/>
      <c r="G468" s="1"/>
    </row>
    <row r="469" spans="1:7" x14ac:dyDescent="0.2">
      <c r="A469">
        <f>GOF!F$12/1000+A468</f>
        <v>7.4880000000000058</v>
      </c>
      <c r="B469" t="e">
        <f t="shared" si="15"/>
        <v>#NUM!</v>
      </c>
      <c r="C469" t="e">
        <f>IF(A469&gt;=GOF!$F$11,B469,0)</f>
        <v>#NUM!</v>
      </c>
      <c r="D469" s="1" t="e">
        <f t="shared" si="14"/>
        <v>#NUM!</v>
      </c>
      <c r="E469" s="23" t="str">
        <f>IF(GOF!D469&gt;0,(GOF!C469-GOF!D469)^2/GOF!D469,"")</f>
        <v/>
      </c>
      <c r="F469" s="1"/>
      <c r="G469" s="1"/>
    </row>
    <row r="470" spans="1:7" x14ac:dyDescent="0.2">
      <c r="A470">
        <f>GOF!F$12/1000+A469</f>
        <v>7.5040000000000058</v>
      </c>
      <c r="B470" t="e">
        <f t="shared" si="15"/>
        <v>#NUM!</v>
      </c>
      <c r="C470" t="e">
        <f>IF(A470&gt;=GOF!$F$11,B470,0)</f>
        <v>#NUM!</v>
      </c>
      <c r="D470" s="1" t="e">
        <f t="shared" si="14"/>
        <v>#NUM!</v>
      </c>
      <c r="E470" s="23" t="str">
        <f>IF(GOF!D470&gt;0,(GOF!C470-GOF!D470)^2/GOF!D470,"")</f>
        <v/>
      </c>
      <c r="F470" s="1"/>
      <c r="G470" s="1"/>
    </row>
    <row r="471" spans="1:7" x14ac:dyDescent="0.2">
      <c r="A471">
        <f>GOF!F$12/1000+A470</f>
        <v>7.5200000000000058</v>
      </c>
      <c r="B471" t="e">
        <f t="shared" si="15"/>
        <v>#NUM!</v>
      </c>
      <c r="C471" t="e">
        <f>IF(A471&gt;=GOF!$F$11,B471,0)</f>
        <v>#NUM!</v>
      </c>
      <c r="D471" s="1" t="e">
        <f t="shared" si="14"/>
        <v>#NUM!</v>
      </c>
      <c r="E471" s="23" t="str">
        <f>IF(GOF!D471&gt;0,(GOF!C471-GOF!D471)^2/GOF!D471,"")</f>
        <v/>
      </c>
      <c r="F471" s="1"/>
      <c r="G471" s="1"/>
    </row>
    <row r="472" spans="1:7" x14ac:dyDescent="0.2">
      <c r="A472">
        <f>GOF!F$12/1000+A471</f>
        <v>7.5360000000000058</v>
      </c>
      <c r="B472" t="e">
        <f t="shared" si="15"/>
        <v>#NUM!</v>
      </c>
      <c r="C472" t="e">
        <f>IF(A472&gt;=GOF!$F$11,B472,0)</f>
        <v>#NUM!</v>
      </c>
      <c r="D472" s="1" t="e">
        <f t="shared" si="14"/>
        <v>#NUM!</v>
      </c>
      <c r="E472" s="23" t="str">
        <f>IF(GOF!D472&gt;0,(GOF!C472-GOF!D472)^2/GOF!D472,"")</f>
        <v/>
      </c>
      <c r="F472" s="1"/>
      <c r="G472" s="1"/>
    </row>
    <row r="473" spans="1:7" x14ac:dyDescent="0.2">
      <c r="A473">
        <f>GOF!F$12/1000+A472</f>
        <v>7.5520000000000058</v>
      </c>
      <c r="B473" t="e">
        <f t="shared" si="15"/>
        <v>#NUM!</v>
      </c>
      <c r="C473" t="e">
        <f>IF(A473&gt;=GOF!$F$11,B473,0)</f>
        <v>#NUM!</v>
      </c>
      <c r="D473" s="1" t="e">
        <f t="shared" si="14"/>
        <v>#NUM!</v>
      </c>
      <c r="E473" s="23" t="str">
        <f>IF(GOF!D473&gt;0,(GOF!C473-GOF!D473)^2/GOF!D473,"")</f>
        <v/>
      </c>
      <c r="F473" s="1"/>
      <c r="G473" s="1"/>
    </row>
    <row r="474" spans="1:7" x14ac:dyDescent="0.2">
      <c r="A474">
        <f>GOF!F$12/1000+A473</f>
        <v>7.5680000000000058</v>
      </c>
      <c r="B474" t="e">
        <f t="shared" si="15"/>
        <v>#NUM!</v>
      </c>
      <c r="C474" t="e">
        <f>IF(A474&gt;=GOF!$F$11,B474,0)</f>
        <v>#NUM!</v>
      </c>
      <c r="D474" s="1" t="e">
        <f t="shared" si="14"/>
        <v>#NUM!</v>
      </c>
      <c r="E474" s="23" t="str">
        <f>IF(GOF!D474&gt;0,(GOF!C474-GOF!D474)^2/GOF!D474,"")</f>
        <v/>
      </c>
      <c r="F474" s="1"/>
      <c r="G474" s="1"/>
    </row>
    <row r="475" spans="1:7" x14ac:dyDescent="0.2">
      <c r="A475">
        <f>GOF!F$12/1000+A474</f>
        <v>7.5840000000000058</v>
      </c>
      <c r="B475" t="e">
        <f t="shared" si="15"/>
        <v>#NUM!</v>
      </c>
      <c r="C475" t="e">
        <f>IF(A475&gt;=GOF!$F$11,B475,0)</f>
        <v>#NUM!</v>
      </c>
      <c r="D475" s="1" t="e">
        <f t="shared" si="14"/>
        <v>#NUM!</v>
      </c>
      <c r="E475" s="23" t="str">
        <f>IF(GOF!D475&gt;0,(GOF!C475-GOF!D475)^2/GOF!D475,"")</f>
        <v/>
      </c>
      <c r="F475" s="1"/>
      <c r="G475" s="1"/>
    </row>
    <row r="476" spans="1:7" x14ac:dyDescent="0.2">
      <c r="A476">
        <f>GOF!F$12/1000+A475</f>
        <v>7.6000000000000059</v>
      </c>
      <c r="B476" t="e">
        <f t="shared" si="15"/>
        <v>#NUM!</v>
      </c>
      <c r="C476" t="e">
        <f>IF(A476&gt;=GOF!$F$11,B476,0)</f>
        <v>#NUM!</v>
      </c>
      <c r="D476" s="1" t="e">
        <f t="shared" si="14"/>
        <v>#NUM!</v>
      </c>
      <c r="E476" s="23" t="str">
        <f>IF(GOF!D476&gt;0,(GOF!C476-GOF!D476)^2/GOF!D476,"")</f>
        <v/>
      </c>
      <c r="F476" s="1"/>
      <c r="G476" s="1"/>
    </row>
    <row r="477" spans="1:7" x14ac:dyDescent="0.2">
      <c r="A477">
        <f>GOF!F$12/1000+A476</f>
        <v>7.6160000000000059</v>
      </c>
      <c r="B477" t="e">
        <f t="shared" si="15"/>
        <v>#NUM!</v>
      </c>
      <c r="C477" t="e">
        <f>IF(A477&gt;=GOF!$F$11,B477,0)</f>
        <v>#NUM!</v>
      </c>
      <c r="D477" s="1" t="e">
        <f t="shared" si="14"/>
        <v>#NUM!</v>
      </c>
      <c r="E477" s="23" t="str">
        <f>IF(GOF!D477&gt;0,(GOF!C477-GOF!D477)^2/GOF!D477,"")</f>
        <v/>
      </c>
      <c r="F477" s="1"/>
      <c r="G477" s="1"/>
    </row>
    <row r="478" spans="1:7" x14ac:dyDescent="0.2">
      <c r="A478">
        <f>GOF!F$12/1000+A477</f>
        <v>7.6320000000000059</v>
      </c>
      <c r="B478" t="e">
        <f t="shared" si="15"/>
        <v>#NUM!</v>
      </c>
      <c r="C478" t="e">
        <f>IF(A478&gt;=GOF!$F$11,B478,0)</f>
        <v>#NUM!</v>
      </c>
      <c r="D478" s="1" t="e">
        <f t="shared" si="14"/>
        <v>#NUM!</v>
      </c>
      <c r="E478" s="23" t="str">
        <f>IF(GOF!D478&gt;0,(GOF!C478-GOF!D478)^2/GOF!D478,"")</f>
        <v/>
      </c>
      <c r="F478" s="1"/>
      <c r="G478" s="1"/>
    </row>
    <row r="479" spans="1:7" x14ac:dyDescent="0.2">
      <c r="A479">
        <f>GOF!F$12/1000+A478</f>
        <v>7.6480000000000059</v>
      </c>
      <c r="B479" t="e">
        <f t="shared" si="15"/>
        <v>#NUM!</v>
      </c>
      <c r="C479" t="e">
        <f>IF(A479&gt;=GOF!$F$11,B479,0)</f>
        <v>#NUM!</v>
      </c>
      <c r="D479" s="1" t="e">
        <f t="shared" si="14"/>
        <v>#NUM!</v>
      </c>
      <c r="E479" s="23" t="str">
        <f>IF(GOF!D479&gt;0,(GOF!C479-GOF!D479)^2/GOF!D479,"")</f>
        <v/>
      </c>
      <c r="F479" s="1"/>
      <c r="G479" s="1"/>
    </row>
    <row r="480" spans="1:7" x14ac:dyDescent="0.2">
      <c r="A480">
        <f>GOF!F$12/1000+A479</f>
        <v>7.6640000000000059</v>
      </c>
      <c r="B480" t="e">
        <f t="shared" si="15"/>
        <v>#NUM!</v>
      </c>
      <c r="C480" t="e">
        <f>IF(A480&gt;=GOF!$F$11,B480,0)</f>
        <v>#NUM!</v>
      </c>
      <c r="D480" s="1" t="e">
        <f t="shared" si="14"/>
        <v>#NUM!</v>
      </c>
      <c r="E480" s="23" t="str">
        <f>IF(GOF!D480&gt;0,(GOF!C480-GOF!D480)^2/GOF!D480,"")</f>
        <v/>
      </c>
      <c r="F480" s="1"/>
      <c r="G480" s="1"/>
    </row>
    <row r="481" spans="1:7" x14ac:dyDescent="0.2">
      <c r="A481">
        <f>GOF!F$12/1000+A480</f>
        <v>7.6800000000000059</v>
      </c>
      <c r="B481" t="e">
        <f t="shared" si="15"/>
        <v>#NUM!</v>
      </c>
      <c r="C481" t="e">
        <f>IF(A481&gt;=GOF!$F$11,B481,0)</f>
        <v>#NUM!</v>
      </c>
      <c r="D481" s="1" t="e">
        <f t="shared" si="14"/>
        <v>#NUM!</v>
      </c>
      <c r="E481" s="23" t="str">
        <f>IF(GOF!D481&gt;0,(GOF!C481-GOF!D481)^2/GOF!D481,"")</f>
        <v/>
      </c>
      <c r="F481" s="1"/>
      <c r="G481" s="1"/>
    </row>
    <row r="482" spans="1:7" x14ac:dyDescent="0.2">
      <c r="A482">
        <f>GOF!F$12/1000+A481</f>
        <v>7.6960000000000059</v>
      </c>
      <c r="B482" t="e">
        <f t="shared" si="15"/>
        <v>#NUM!</v>
      </c>
      <c r="C482" t="e">
        <f>IF(A482&gt;=GOF!$F$11,B482,0)</f>
        <v>#NUM!</v>
      </c>
      <c r="D482" s="1" t="e">
        <f t="shared" si="14"/>
        <v>#NUM!</v>
      </c>
      <c r="E482" s="23" t="str">
        <f>IF(GOF!D482&gt;0,(GOF!C482-GOF!D482)^2/GOF!D482,"")</f>
        <v/>
      </c>
      <c r="F482" s="1"/>
      <c r="G482" s="1"/>
    </row>
    <row r="483" spans="1:7" x14ac:dyDescent="0.2">
      <c r="A483">
        <f>GOF!F$12/1000+A482</f>
        <v>7.712000000000006</v>
      </c>
      <c r="B483" t="e">
        <f t="shared" si="15"/>
        <v>#NUM!</v>
      </c>
      <c r="C483" t="e">
        <f>IF(A483&gt;=GOF!$F$11,B483,0)</f>
        <v>#NUM!</v>
      </c>
      <c r="D483" s="1" t="e">
        <f t="shared" si="14"/>
        <v>#NUM!</v>
      </c>
      <c r="E483" s="23" t="str">
        <f>IF(GOF!D483&gt;0,(GOF!C483-GOF!D483)^2/GOF!D483,"")</f>
        <v/>
      </c>
      <c r="F483" s="1"/>
      <c r="G483" s="1"/>
    </row>
    <row r="484" spans="1:7" x14ac:dyDescent="0.2">
      <c r="A484">
        <f>GOF!F$12/1000+A483</f>
        <v>7.728000000000006</v>
      </c>
      <c r="B484" t="e">
        <f t="shared" si="15"/>
        <v>#NUM!</v>
      </c>
      <c r="C484" t="e">
        <f>IF(A484&gt;=GOF!$F$11,B484,0)</f>
        <v>#NUM!</v>
      </c>
      <c r="D484" s="1" t="e">
        <f t="shared" si="14"/>
        <v>#NUM!</v>
      </c>
      <c r="E484" s="23" t="str">
        <f>IF(GOF!D484&gt;0,(GOF!C484-GOF!D484)^2/GOF!D484,"")</f>
        <v/>
      </c>
      <c r="F484" s="1"/>
      <c r="G484" s="1"/>
    </row>
    <row r="485" spans="1:7" x14ac:dyDescent="0.2">
      <c r="A485">
        <f>GOF!F$12/1000+A484</f>
        <v>7.744000000000006</v>
      </c>
      <c r="B485" t="e">
        <f t="shared" si="15"/>
        <v>#NUM!</v>
      </c>
      <c r="C485" t="e">
        <f>IF(A485&gt;=GOF!$F$11,B485,0)</f>
        <v>#NUM!</v>
      </c>
      <c r="D485" s="1" t="e">
        <f t="shared" si="14"/>
        <v>#NUM!</v>
      </c>
      <c r="E485" s="23" t="str">
        <f>IF(GOF!D485&gt;0,(GOF!C485-GOF!D485)^2/GOF!D485,"")</f>
        <v/>
      </c>
      <c r="F485" s="1"/>
      <c r="G485" s="1"/>
    </row>
    <row r="486" spans="1:7" x14ac:dyDescent="0.2">
      <c r="A486">
        <f>GOF!F$12/1000+A485</f>
        <v>7.760000000000006</v>
      </c>
      <c r="B486" t="e">
        <f t="shared" si="15"/>
        <v>#NUM!</v>
      </c>
      <c r="C486" t="e">
        <f>IF(A486&gt;=GOF!$F$11,B486,0)</f>
        <v>#NUM!</v>
      </c>
      <c r="D486" s="1" t="e">
        <f t="shared" si="14"/>
        <v>#NUM!</v>
      </c>
      <c r="E486" s="23" t="str">
        <f>IF(GOF!D486&gt;0,(GOF!C486-GOF!D486)^2/GOF!D486,"")</f>
        <v/>
      </c>
      <c r="F486" s="1"/>
      <c r="G486" s="1"/>
    </row>
    <row r="487" spans="1:7" x14ac:dyDescent="0.2">
      <c r="A487">
        <f>GOF!F$12/1000+A486</f>
        <v>7.776000000000006</v>
      </c>
      <c r="B487" t="e">
        <f t="shared" si="15"/>
        <v>#NUM!</v>
      </c>
      <c r="C487" t="e">
        <f>IF(A487&gt;=GOF!$F$11,B487,0)</f>
        <v>#NUM!</v>
      </c>
      <c r="D487" s="1" t="e">
        <f t="shared" si="14"/>
        <v>#NUM!</v>
      </c>
      <c r="E487" s="23" t="str">
        <f>IF(GOF!D487&gt;0,(GOF!C487-GOF!D487)^2/GOF!D487,"")</f>
        <v/>
      </c>
      <c r="F487" s="1"/>
      <c r="G487" s="1"/>
    </row>
    <row r="488" spans="1:7" x14ac:dyDescent="0.2">
      <c r="A488">
        <f>GOF!F$12/1000+A487</f>
        <v>7.792000000000006</v>
      </c>
      <c r="B488" t="e">
        <f t="shared" si="15"/>
        <v>#NUM!</v>
      </c>
      <c r="C488" t="e">
        <f>IF(A488&gt;=GOF!$F$11,B488,0)</f>
        <v>#NUM!</v>
      </c>
      <c r="D488" s="1" t="e">
        <f t="shared" si="14"/>
        <v>#NUM!</v>
      </c>
      <c r="E488" s="23" t="str">
        <f>IF(GOF!D488&gt;0,(GOF!C488-GOF!D488)^2/GOF!D488,"")</f>
        <v/>
      </c>
      <c r="F488" s="1"/>
      <c r="G488" s="1"/>
    </row>
    <row r="489" spans="1:7" x14ac:dyDescent="0.2">
      <c r="A489">
        <f>GOF!F$12/1000+A488</f>
        <v>7.808000000000006</v>
      </c>
      <c r="B489" t="e">
        <f t="shared" si="15"/>
        <v>#NUM!</v>
      </c>
      <c r="C489" t="e">
        <f>IF(A489&gt;=GOF!$F$11,B489,0)</f>
        <v>#NUM!</v>
      </c>
      <c r="D489" s="1" t="e">
        <f t="shared" si="14"/>
        <v>#NUM!</v>
      </c>
      <c r="E489" s="23" t="str">
        <f>IF(GOF!D489&gt;0,(GOF!C489-GOF!D489)^2/GOF!D489,"")</f>
        <v/>
      </c>
      <c r="F489" s="1"/>
      <c r="G489" s="1"/>
    </row>
    <row r="490" spans="1:7" x14ac:dyDescent="0.2">
      <c r="A490">
        <f>GOF!F$12/1000+A489</f>
        <v>7.8240000000000061</v>
      </c>
      <c r="B490" t="e">
        <f t="shared" si="15"/>
        <v>#NUM!</v>
      </c>
      <c r="C490" t="e">
        <f>IF(A490&gt;=GOF!$F$11,B490,0)</f>
        <v>#NUM!</v>
      </c>
      <c r="D490" s="1" t="e">
        <f t="shared" si="14"/>
        <v>#NUM!</v>
      </c>
      <c r="E490" s="23" t="str">
        <f>IF(GOF!D490&gt;0,(GOF!C490-GOF!D490)^2/GOF!D490,"")</f>
        <v/>
      </c>
      <c r="F490" s="1"/>
      <c r="G490" s="1"/>
    </row>
    <row r="491" spans="1:7" x14ac:dyDescent="0.2">
      <c r="A491">
        <f>GOF!F$12/1000+A490</f>
        <v>7.8400000000000061</v>
      </c>
      <c r="B491" t="e">
        <f t="shared" si="15"/>
        <v>#NUM!</v>
      </c>
      <c r="C491" t="e">
        <f>IF(A491&gt;=GOF!$F$11,B491,0)</f>
        <v>#NUM!</v>
      </c>
      <c r="D491" s="1" t="e">
        <f t="shared" si="14"/>
        <v>#NUM!</v>
      </c>
      <c r="E491" s="23" t="str">
        <f>IF(GOF!D491&gt;0,(GOF!C491-GOF!D491)^2/GOF!D491,"")</f>
        <v/>
      </c>
      <c r="F491" s="1"/>
      <c r="G491" s="1"/>
    </row>
    <row r="492" spans="1:7" x14ac:dyDescent="0.2">
      <c r="A492">
        <f>GOF!F$12/1000+A491</f>
        <v>7.8560000000000061</v>
      </c>
      <c r="B492" t="e">
        <f t="shared" si="15"/>
        <v>#NUM!</v>
      </c>
      <c r="C492" t="e">
        <f>IF(A492&gt;=GOF!$F$11,B492,0)</f>
        <v>#NUM!</v>
      </c>
      <c r="D492" s="1" t="e">
        <f t="shared" si="14"/>
        <v>#NUM!</v>
      </c>
      <c r="E492" s="23" t="str">
        <f>IF(GOF!D492&gt;0,(GOF!C492-GOF!D492)^2/GOF!D492,"")</f>
        <v/>
      </c>
      <c r="F492" s="1"/>
      <c r="G492" s="1"/>
    </row>
    <row r="493" spans="1:7" x14ac:dyDescent="0.2">
      <c r="A493">
        <f>GOF!F$12/1000+A492</f>
        <v>7.8720000000000061</v>
      </c>
      <c r="B493" t="e">
        <f t="shared" si="15"/>
        <v>#NUM!</v>
      </c>
      <c r="C493" t="e">
        <f>IF(A493&gt;=GOF!$F$11,B493,0)</f>
        <v>#NUM!</v>
      </c>
      <c r="D493" s="1" t="e">
        <f t="shared" si="14"/>
        <v>#NUM!</v>
      </c>
      <c r="E493" s="23" t="str">
        <f>IF(GOF!D493&gt;0,(GOF!C493-GOF!D493)^2/GOF!D493,"")</f>
        <v/>
      </c>
      <c r="F493" s="1"/>
      <c r="G493" s="1"/>
    </row>
    <row r="494" spans="1:7" x14ac:dyDescent="0.2">
      <c r="A494">
        <f>GOF!F$12/1000+A493</f>
        <v>7.8880000000000061</v>
      </c>
      <c r="B494" t="e">
        <f t="shared" si="15"/>
        <v>#NUM!</v>
      </c>
      <c r="C494" t="e">
        <f>IF(A494&gt;=GOF!$F$11,B494,0)</f>
        <v>#NUM!</v>
      </c>
      <c r="D494" s="1" t="e">
        <f t="shared" si="14"/>
        <v>#NUM!</v>
      </c>
      <c r="E494" s="23" t="str">
        <f>IF(GOF!D494&gt;0,(GOF!C494-GOF!D494)^2/GOF!D494,"")</f>
        <v/>
      </c>
      <c r="F494" s="1"/>
      <c r="G494" s="1"/>
    </row>
    <row r="495" spans="1:7" x14ac:dyDescent="0.2">
      <c r="A495">
        <f>GOF!F$12/1000+A494</f>
        <v>7.9040000000000061</v>
      </c>
      <c r="B495" t="e">
        <f t="shared" si="15"/>
        <v>#NUM!</v>
      </c>
      <c r="C495" t="e">
        <f>IF(A495&gt;=GOF!$F$11,B495,0)</f>
        <v>#NUM!</v>
      </c>
      <c r="D495" s="1" t="e">
        <f t="shared" si="14"/>
        <v>#NUM!</v>
      </c>
      <c r="E495" s="23" t="str">
        <f>IF(GOF!D495&gt;0,(GOF!C495-GOF!D495)^2/GOF!D495,"")</f>
        <v/>
      </c>
      <c r="F495" s="1"/>
      <c r="G495" s="1"/>
    </row>
    <row r="496" spans="1:7" x14ac:dyDescent="0.2">
      <c r="A496">
        <f>GOF!F$12/1000+A495</f>
        <v>7.9200000000000061</v>
      </c>
      <c r="B496" t="e">
        <f t="shared" si="15"/>
        <v>#NUM!</v>
      </c>
      <c r="C496" t="e">
        <f>IF(A496&gt;=GOF!$F$11,B496,0)</f>
        <v>#NUM!</v>
      </c>
      <c r="D496" s="1" t="e">
        <f t="shared" si="14"/>
        <v>#NUM!</v>
      </c>
      <c r="E496" s="23" t="str">
        <f>IF(GOF!D496&gt;0,(GOF!C496-GOF!D496)^2/GOF!D496,"")</f>
        <v/>
      </c>
      <c r="F496" s="1"/>
      <c r="G496" s="1"/>
    </row>
    <row r="497" spans="1:7" x14ac:dyDescent="0.2">
      <c r="A497">
        <f>GOF!F$12/1000+A496</f>
        <v>7.9360000000000062</v>
      </c>
      <c r="B497" t="e">
        <f t="shared" si="15"/>
        <v>#NUM!</v>
      </c>
      <c r="C497" t="e">
        <f>IF(A497&gt;=GOF!$F$11,B497,0)</f>
        <v>#NUM!</v>
      </c>
      <c r="D497" s="1" t="e">
        <f t="shared" si="14"/>
        <v>#NUM!</v>
      </c>
      <c r="E497" s="23" t="str">
        <f>IF(GOF!D497&gt;0,(GOF!C497-GOF!D497)^2/GOF!D497,"")</f>
        <v/>
      </c>
      <c r="F497" s="1"/>
      <c r="G497" s="1"/>
    </row>
    <row r="498" spans="1:7" x14ac:dyDescent="0.2">
      <c r="A498">
        <f>GOF!F$12/1000+A497</f>
        <v>7.9520000000000062</v>
      </c>
      <c r="B498" t="e">
        <f t="shared" si="15"/>
        <v>#NUM!</v>
      </c>
      <c r="C498" t="e">
        <f>IF(A498&gt;=GOF!$F$11,B498,0)</f>
        <v>#NUM!</v>
      </c>
      <c r="D498" s="1" t="e">
        <f t="shared" si="14"/>
        <v>#NUM!</v>
      </c>
      <c r="E498" s="23" t="str">
        <f>IF(GOF!D498&gt;0,(GOF!C498-GOF!D498)^2/GOF!D498,"")</f>
        <v/>
      </c>
      <c r="F498" s="1"/>
      <c r="G498" s="1"/>
    </row>
    <row r="499" spans="1:7" x14ac:dyDescent="0.2">
      <c r="A499">
        <f>GOF!F$12/1000+A498</f>
        <v>7.9680000000000062</v>
      </c>
      <c r="B499" t="e">
        <f t="shared" si="15"/>
        <v>#NUM!</v>
      </c>
      <c r="C499" t="e">
        <f>IF(A499&gt;=GOF!$F$11,B499,0)</f>
        <v>#NUM!</v>
      </c>
      <c r="D499" s="1" t="e">
        <f t="shared" si="14"/>
        <v>#NUM!</v>
      </c>
      <c r="E499" s="23" t="str">
        <f>IF(GOF!D499&gt;0,(GOF!C499-GOF!D499)^2/GOF!D499,"")</f>
        <v/>
      </c>
      <c r="F499" s="1"/>
      <c r="G499" s="1"/>
    </row>
    <row r="500" spans="1:7" x14ac:dyDescent="0.2">
      <c r="A500">
        <f>GOF!F$12/1000+A499</f>
        <v>7.9840000000000062</v>
      </c>
      <c r="B500" t="e">
        <f t="shared" si="15"/>
        <v>#NUM!</v>
      </c>
      <c r="C500" t="e">
        <f>IF(A500&gt;=GOF!$F$11,B500,0)</f>
        <v>#NUM!</v>
      </c>
      <c r="D500" s="1" t="e">
        <f t="shared" si="14"/>
        <v>#NUM!</v>
      </c>
      <c r="E500" s="23" t="str">
        <f>IF(GOF!D500&gt;0,(GOF!C500-GOF!D500)^2/GOF!D500,"")</f>
        <v/>
      </c>
      <c r="F500" s="1"/>
      <c r="G500" s="1"/>
    </row>
    <row r="501" spans="1:7" x14ac:dyDescent="0.2">
      <c r="A501">
        <f>GOF!F$12/1000+A500</f>
        <v>8.0000000000000053</v>
      </c>
      <c r="B501" t="e">
        <f t="shared" si="15"/>
        <v>#NUM!</v>
      </c>
      <c r="C501" t="e">
        <f>IF(A501&gt;=GOF!$F$11,B501,0)</f>
        <v>#NUM!</v>
      </c>
      <c r="D501" s="1" t="e">
        <f t="shared" si="14"/>
        <v>#NUM!</v>
      </c>
      <c r="E501" s="23" t="str">
        <f>IF(GOF!D501&gt;0,(GOF!C501-GOF!D501)^2/GOF!D501,"")</f>
        <v/>
      </c>
      <c r="F501" s="1"/>
      <c r="G501" s="1"/>
    </row>
    <row r="502" spans="1:7" x14ac:dyDescent="0.2">
      <c r="A502">
        <f>GOF!F$12/1000+A501</f>
        <v>8.0160000000000053</v>
      </c>
      <c r="B502" t="e">
        <f t="shared" si="15"/>
        <v>#NUM!</v>
      </c>
      <c r="C502" t="e">
        <f>IF(A502&gt;=GOF!$F$11,B502,0)</f>
        <v>#NUM!</v>
      </c>
      <c r="D502" s="1" t="e">
        <f t="shared" si="14"/>
        <v>#NUM!</v>
      </c>
      <c r="E502" s="23" t="str">
        <f>IF(GOF!D502&gt;0,(GOF!C502-GOF!D502)^2/GOF!D502,"")</f>
        <v/>
      </c>
      <c r="F502" s="1"/>
      <c r="G502" s="1"/>
    </row>
    <row r="503" spans="1:7" x14ac:dyDescent="0.2">
      <c r="A503">
        <f>GOF!F$12/1000+A502</f>
        <v>8.0320000000000054</v>
      </c>
      <c r="B503" t="e">
        <f t="shared" si="15"/>
        <v>#NUM!</v>
      </c>
      <c r="C503" t="e">
        <f>IF(A503&gt;=GOF!$F$11,B503,0)</f>
        <v>#NUM!</v>
      </c>
      <c r="D503" s="1" t="e">
        <f t="shared" si="14"/>
        <v>#NUM!</v>
      </c>
      <c r="E503" s="23" t="str">
        <f>IF(GOF!D503&gt;0,(GOF!C503-GOF!D503)^2/GOF!D503,"")</f>
        <v/>
      </c>
      <c r="F503" s="1"/>
      <c r="G503" s="1"/>
    </row>
    <row r="504" spans="1:7" x14ac:dyDescent="0.2">
      <c r="A504">
        <f>GOF!F$12/1000+A503</f>
        <v>8.0480000000000054</v>
      </c>
      <c r="B504" t="e">
        <f t="shared" si="15"/>
        <v>#NUM!</v>
      </c>
      <c r="C504" t="e">
        <f>IF(A504&gt;=GOF!$F$11,B504,0)</f>
        <v>#NUM!</v>
      </c>
      <c r="D504" s="1" t="e">
        <f t="shared" si="14"/>
        <v>#NUM!</v>
      </c>
      <c r="E504" s="23" t="str">
        <f>IF(GOF!D504&gt;0,(GOF!C504-GOF!D504)^2/GOF!D504,"")</f>
        <v/>
      </c>
      <c r="F504" s="1"/>
      <c r="G504" s="1"/>
    </row>
    <row r="505" spans="1:7" x14ac:dyDescent="0.2">
      <c r="A505">
        <f>GOF!F$12/1000+A504</f>
        <v>8.0640000000000054</v>
      </c>
      <c r="B505" t="e">
        <f t="shared" si="15"/>
        <v>#NUM!</v>
      </c>
      <c r="C505" t="e">
        <f>IF(A505&gt;=GOF!$F$11,B505,0)</f>
        <v>#NUM!</v>
      </c>
      <c r="D505" s="1" t="e">
        <f t="shared" si="14"/>
        <v>#NUM!</v>
      </c>
      <c r="E505" s="23" t="str">
        <f>IF(GOF!D505&gt;0,(GOF!C505-GOF!D505)^2/GOF!D505,"")</f>
        <v/>
      </c>
      <c r="F505" s="1"/>
      <c r="G505" s="1"/>
    </row>
    <row r="506" spans="1:7" x14ac:dyDescent="0.2">
      <c r="A506">
        <f>GOF!F$12/1000+A505</f>
        <v>8.0800000000000054</v>
      </c>
      <c r="B506" t="e">
        <f t="shared" si="15"/>
        <v>#NUM!</v>
      </c>
      <c r="C506" t="e">
        <f>IF(A506&gt;=GOF!$F$11,B506,0)</f>
        <v>#NUM!</v>
      </c>
      <c r="D506" s="1" t="e">
        <f t="shared" si="14"/>
        <v>#NUM!</v>
      </c>
      <c r="E506" s="23" t="str">
        <f>IF(GOF!D506&gt;0,(GOF!C506-GOF!D506)^2/GOF!D506,"")</f>
        <v/>
      </c>
      <c r="F506" s="1"/>
      <c r="G506" s="1"/>
    </row>
    <row r="507" spans="1:7" x14ac:dyDescent="0.2">
      <c r="A507">
        <f>GOF!F$12/1000+A506</f>
        <v>8.0960000000000054</v>
      </c>
      <c r="B507" t="e">
        <f t="shared" si="15"/>
        <v>#NUM!</v>
      </c>
      <c r="C507" t="e">
        <f>IF(A507&gt;=GOF!$F$11,B507,0)</f>
        <v>#NUM!</v>
      </c>
      <c r="D507" s="1" t="e">
        <f t="shared" si="14"/>
        <v>#NUM!</v>
      </c>
      <c r="E507" s="23" t="str">
        <f>IF(GOF!D507&gt;0,(GOF!C507-GOF!D507)^2/GOF!D507,"")</f>
        <v/>
      </c>
      <c r="F507" s="1"/>
      <c r="G507" s="1"/>
    </row>
    <row r="508" spans="1:7" x14ac:dyDescent="0.2">
      <c r="A508">
        <f>GOF!F$12/1000+A507</f>
        <v>8.1120000000000054</v>
      </c>
      <c r="B508" t="e">
        <f t="shared" si="15"/>
        <v>#NUM!</v>
      </c>
      <c r="C508" t="e">
        <f>IF(A508&gt;=GOF!$F$11,B508,0)</f>
        <v>#NUM!</v>
      </c>
      <c r="D508" s="1" t="e">
        <f t="shared" si="14"/>
        <v>#NUM!</v>
      </c>
      <c r="E508" s="23" t="str">
        <f>IF(GOF!D508&gt;0,(GOF!C508-GOF!D508)^2/GOF!D508,"")</f>
        <v/>
      </c>
      <c r="F508" s="1"/>
      <c r="G508" s="1"/>
    </row>
    <row r="509" spans="1:7" x14ac:dyDescent="0.2">
      <c r="A509">
        <f>GOF!F$12/1000+A508</f>
        <v>8.1280000000000054</v>
      </c>
      <c r="B509" t="e">
        <f t="shared" si="15"/>
        <v>#NUM!</v>
      </c>
      <c r="C509" t="e">
        <f>IF(A509&gt;=GOF!$F$11,B509,0)</f>
        <v>#NUM!</v>
      </c>
      <c r="D509" s="1" t="e">
        <f t="shared" si="14"/>
        <v>#NUM!</v>
      </c>
      <c r="E509" s="23" t="str">
        <f>IF(GOF!D509&gt;0,(GOF!C509-GOF!D509)^2/GOF!D509,"")</f>
        <v/>
      </c>
      <c r="F509" s="1"/>
      <c r="G509" s="1"/>
    </row>
    <row r="510" spans="1:7" x14ac:dyDescent="0.2">
      <c r="A510">
        <f>GOF!F$12/1000+A509</f>
        <v>8.1440000000000055</v>
      </c>
      <c r="B510" t="e">
        <f t="shared" si="15"/>
        <v>#NUM!</v>
      </c>
      <c r="C510" t="e">
        <f>IF(A510&gt;=GOF!$F$11,B510,0)</f>
        <v>#NUM!</v>
      </c>
      <c r="D510" s="1" t="e">
        <f t="shared" si="14"/>
        <v>#NUM!</v>
      </c>
      <c r="E510" s="23" t="str">
        <f>IF(GOF!D510&gt;0,(GOF!C510-GOF!D510)^2/GOF!D510,"")</f>
        <v/>
      </c>
      <c r="F510" s="1"/>
      <c r="G510" s="1"/>
    </row>
    <row r="511" spans="1:7" x14ac:dyDescent="0.2">
      <c r="A511">
        <f>GOF!F$12/1000+A510</f>
        <v>8.1600000000000055</v>
      </c>
      <c r="B511" t="e">
        <f t="shared" si="15"/>
        <v>#NUM!</v>
      </c>
      <c r="C511" t="e">
        <f>IF(A511&gt;=GOF!$F$11,B511,0)</f>
        <v>#NUM!</v>
      </c>
      <c r="D511" s="1" t="e">
        <f t="shared" si="14"/>
        <v>#NUM!</v>
      </c>
      <c r="E511" s="23" t="str">
        <f>IF(GOF!D511&gt;0,(GOF!C511-GOF!D511)^2/GOF!D511,"")</f>
        <v/>
      </c>
      <c r="F511" s="1"/>
      <c r="G511" s="1"/>
    </row>
    <row r="512" spans="1:7" x14ac:dyDescent="0.2">
      <c r="A512">
        <f>GOF!F$12/1000+A511</f>
        <v>8.1760000000000055</v>
      </c>
      <c r="B512" t="e">
        <f t="shared" si="15"/>
        <v>#NUM!</v>
      </c>
      <c r="C512" t="e">
        <f>IF(A512&gt;=GOF!$F$11,B512,0)</f>
        <v>#NUM!</v>
      </c>
      <c r="D512" s="1" t="e">
        <f t="shared" si="14"/>
        <v>#NUM!</v>
      </c>
      <c r="E512" s="23" t="str">
        <f>IF(GOF!D512&gt;0,(GOF!C512-GOF!D512)^2/GOF!D512,"")</f>
        <v/>
      </c>
      <c r="F512" s="1"/>
      <c r="G512" s="1"/>
    </row>
    <row r="513" spans="1:7" x14ac:dyDescent="0.2">
      <c r="A513">
        <f>GOF!F$12/1000+A512</f>
        <v>8.1920000000000055</v>
      </c>
      <c r="B513" t="e">
        <f t="shared" si="15"/>
        <v>#NUM!</v>
      </c>
      <c r="C513" t="e">
        <f>IF(A513&gt;=GOF!$F$11,B513,0)</f>
        <v>#NUM!</v>
      </c>
      <c r="D513" s="1" t="e">
        <f t="shared" si="14"/>
        <v>#NUM!</v>
      </c>
      <c r="E513" s="23" t="str">
        <f>IF(GOF!D513&gt;0,(GOF!C513-GOF!D513)^2/GOF!D513,"")</f>
        <v/>
      </c>
      <c r="F513" s="1"/>
      <c r="G513" s="1"/>
    </row>
    <row r="514" spans="1:7" x14ac:dyDescent="0.2">
      <c r="A514">
        <f>GOF!F$12/1000+A513</f>
        <v>8.2080000000000055</v>
      </c>
      <c r="B514" t="e">
        <f t="shared" si="15"/>
        <v>#NUM!</v>
      </c>
      <c r="C514" t="e">
        <f>IF(A514&gt;=GOF!$F$11,B514,0)</f>
        <v>#NUM!</v>
      </c>
      <c r="D514" s="1" t="e">
        <f t="shared" ref="D514:D577" si="16">CHIDIST(A514,F$1)</f>
        <v>#NUM!</v>
      </c>
      <c r="E514" s="23" t="str">
        <f>IF(GOF!D514&gt;0,(GOF!C514-GOF!D514)^2/GOF!D514,"")</f>
        <v/>
      </c>
      <c r="F514" s="1"/>
      <c r="G514" s="1"/>
    </row>
    <row r="515" spans="1:7" x14ac:dyDescent="0.2">
      <c r="A515">
        <f>GOF!F$12/1000+A514</f>
        <v>8.2240000000000055</v>
      </c>
      <c r="B515" t="e">
        <f t="shared" ref="B515:B578" si="17">_xlfn.CHISQ.DIST(A515,F$1,FALSE)</f>
        <v>#NUM!</v>
      </c>
      <c r="C515" t="e">
        <f>IF(A515&gt;=GOF!$F$11,B515,0)</f>
        <v>#NUM!</v>
      </c>
      <c r="D515" s="1" t="e">
        <f t="shared" si="16"/>
        <v>#NUM!</v>
      </c>
      <c r="E515" s="23" t="str">
        <f>IF(GOF!D515&gt;0,(GOF!C515-GOF!D515)^2/GOF!D515,"")</f>
        <v/>
      </c>
      <c r="F515" s="1"/>
      <c r="G515" s="1"/>
    </row>
    <row r="516" spans="1:7" x14ac:dyDescent="0.2">
      <c r="A516">
        <f>GOF!F$12/1000+A515</f>
        <v>8.2400000000000055</v>
      </c>
      <c r="B516" t="e">
        <f t="shared" si="17"/>
        <v>#NUM!</v>
      </c>
      <c r="C516" t="e">
        <f>IF(A516&gt;=GOF!$F$11,B516,0)</f>
        <v>#NUM!</v>
      </c>
      <c r="D516" s="1" t="e">
        <f t="shared" si="16"/>
        <v>#NUM!</v>
      </c>
      <c r="E516" s="23" t="str">
        <f>IF(GOF!D516&gt;0,(GOF!C516-GOF!D516)^2/GOF!D516,"")</f>
        <v/>
      </c>
      <c r="F516" s="1"/>
      <c r="G516" s="1"/>
    </row>
    <row r="517" spans="1:7" x14ac:dyDescent="0.2">
      <c r="A517">
        <f>GOF!F$12/1000+A516</f>
        <v>8.2560000000000056</v>
      </c>
      <c r="B517" t="e">
        <f t="shared" si="17"/>
        <v>#NUM!</v>
      </c>
      <c r="C517" t="e">
        <f>IF(A517&gt;=GOF!$F$11,B517,0)</f>
        <v>#NUM!</v>
      </c>
      <c r="D517" s="1" t="e">
        <f t="shared" si="16"/>
        <v>#NUM!</v>
      </c>
      <c r="E517" s="23" t="str">
        <f>IF(GOF!D517&gt;0,(GOF!C517-GOF!D517)^2/GOF!D517,"")</f>
        <v/>
      </c>
      <c r="F517" s="1"/>
      <c r="G517" s="1"/>
    </row>
    <row r="518" spans="1:7" x14ac:dyDescent="0.2">
      <c r="A518">
        <f>GOF!F$12/1000+A517</f>
        <v>8.2720000000000056</v>
      </c>
      <c r="B518" t="e">
        <f t="shared" si="17"/>
        <v>#NUM!</v>
      </c>
      <c r="C518" t="e">
        <f>IF(A518&gt;=GOF!$F$11,B518,0)</f>
        <v>#NUM!</v>
      </c>
      <c r="D518" s="1" t="e">
        <f t="shared" si="16"/>
        <v>#NUM!</v>
      </c>
      <c r="E518" s="23" t="str">
        <f>IF(GOF!D518&gt;0,(GOF!C518-GOF!D518)^2/GOF!D518,"")</f>
        <v/>
      </c>
      <c r="F518" s="1"/>
      <c r="G518" s="1"/>
    </row>
    <row r="519" spans="1:7" x14ac:dyDescent="0.2">
      <c r="A519">
        <f>GOF!F$12/1000+A518</f>
        <v>8.2880000000000056</v>
      </c>
      <c r="B519" t="e">
        <f t="shared" si="17"/>
        <v>#NUM!</v>
      </c>
      <c r="C519" t="e">
        <f>IF(A519&gt;=GOF!$F$11,B519,0)</f>
        <v>#NUM!</v>
      </c>
      <c r="D519" s="1" t="e">
        <f t="shared" si="16"/>
        <v>#NUM!</v>
      </c>
      <c r="E519" s="23" t="str">
        <f>IF(GOF!D519&gt;0,(GOF!C519-GOF!D519)^2/GOF!D519,"")</f>
        <v/>
      </c>
      <c r="F519" s="1"/>
      <c r="G519" s="1"/>
    </row>
    <row r="520" spans="1:7" x14ac:dyDescent="0.2">
      <c r="A520">
        <f>GOF!F$12/1000+A519</f>
        <v>8.3040000000000056</v>
      </c>
      <c r="B520" t="e">
        <f t="shared" si="17"/>
        <v>#NUM!</v>
      </c>
      <c r="C520" t="e">
        <f>IF(A520&gt;=GOF!$F$11,B520,0)</f>
        <v>#NUM!</v>
      </c>
      <c r="D520" s="1" t="e">
        <f t="shared" si="16"/>
        <v>#NUM!</v>
      </c>
      <c r="E520" s="23" t="str">
        <f>IF(GOF!D520&gt;0,(GOF!C520-GOF!D520)^2/GOF!D520,"")</f>
        <v/>
      </c>
      <c r="F520" s="1"/>
      <c r="G520" s="1"/>
    </row>
    <row r="521" spans="1:7" x14ac:dyDescent="0.2">
      <c r="A521">
        <f>GOF!F$12/1000+A520</f>
        <v>8.3200000000000056</v>
      </c>
      <c r="B521" t="e">
        <f t="shared" si="17"/>
        <v>#NUM!</v>
      </c>
      <c r="C521" t="e">
        <f>IF(A521&gt;=GOF!$F$11,B521,0)</f>
        <v>#NUM!</v>
      </c>
      <c r="D521" s="1" t="e">
        <f t="shared" si="16"/>
        <v>#NUM!</v>
      </c>
      <c r="E521" s="23" t="str">
        <f>IF(GOF!D521&gt;0,(GOF!C521-GOF!D521)^2/GOF!D521,"")</f>
        <v/>
      </c>
      <c r="F521" s="1"/>
      <c r="G521" s="1"/>
    </row>
    <row r="522" spans="1:7" x14ac:dyDescent="0.2">
      <c r="A522">
        <f>GOF!F$12/1000+A521</f>
        <v>8.3360000000000056</v>
      </c>
      <c r="B522" t="e">
        <f t="shared" si="17"/>
        <v>#NUM!</v>
      </c>
      <c r="C522" t="e">
        <f>IF(A522&gt;=GOF!$F$11,B522,0)</f>
        <v>#NUM!</v>
      </c>
      <c r="D522" s="1" t="e">
        <f t="shared" si="16"/>
        <v>#NUM!</v>
      </c>
      <c r="E522" s="23" t="str">
        <f>IF(GOF!D522&gt;0,(GOF!C522-GOF!D522)^2/GOF!D522,"")</f>
        <v/>
      </c>
      <c r="F522" s="1"/>
      <c r="G522" s="1"/>
    </row>
    <row r="523" spans="1:7" x14ac:dyDescent="0.2">
      <c r="A523">
        <f>GOF!F$12/1000+A522</f>
        <v>8.3520000000000056</v>
      </c>
      <c r="B523" t="e">
        <f t="shared" si="17"/>
        <v>#NUM!</v>
      </c>
      <c r="C523" t="e">
        <f>IF(A523&gt;=GOF!$F$11,B523,0)</f>
        <v>#NUM!</v>
      </c>
      <c r="D523" s="1" t="e">
        <f t="shared" si="16"/>
        <v>#NUM!</v>
      </c>
      <c r="E523" s="23" t="str">
        <f>IF(GOF!D523&gt;0,(GOF!C523-GOF!D523)^2/GOF!D523,"")</f>
        <v/>
      </c>
      <c r="F523" s="1"/>
      <c r="G523" s="1"/>
    </row>
    <row r="524" spans="1:7" x14ac:dyDescent="0.2">
      <c r="A524">
        <f>GOF!F$12/1000+A523</f>
        <v>8.3680000000000057</v>
      </c>
      <c r="B524" t="e">
        <f t="shared" si="17"/>
        <v>#NUM!</v>
      </c>
      <c r="C524" t="e">
        <f>IF(A524&gt;=GOF!$F$11,B524,0)</f>
        <v>#NUM!</v>
      </c>
      <c r="D524" s="1" t="e">
        <f t="shared" si="16"/>
        <v>#NUM!</v>
      </c>
      <c r="E524" s="23" t="str">
        <f>IF(GOF!D524&gt;0,(GOF!C524-GOF!D524)^2/GOF!D524,"")</f>
        <v/>
      </c>
      <c r="F524" s="1"/>
      <c r="G524" s="1"/>
    </row>
    <row r="525" spans="1:7" x14ac:dyDescent="0.2">
      <c r="A525">
        <f>GOF!F$12/1000+A524</f>
        <v>8.3840000000000057</v>
      </c>
      <c r="B525" t="e">
        <f t="shared" si="17"/>
        <v>#NUM!</v>
      </c>
      <c r="C525" t="e">
        <f>IF(A525&gt;=GOF!$F$11,B525,0)</f>
        <v>#NUM!</v>
      </c>
      <c r="D525" s="1" t="e">
        <f t="shared" si="16"/>
        <v>#NUM!</v>
      </c>
      <c r="E525" s="23" t="str">
        <f>IF(GOF!D525&gt;0,(GOF!C525-GOF!D525)^2/GOF!D525,"")</f>
        <v/>
      </c>
      <c r="F525" s="1"/>
      <c r="G525" s="1"/>
    </row>
    <row r="526" spans="1:7" x14ac:dyDescent="0.2">
      <c r="A526">
        <f>GOF!F$12/1000+A525</f>
        <v>8.4000000000000057</v>
      </c>
      <c r="B526" t="e">
        <f t="shared" si="17"/>
        <v>#NUM!</v>
      </c>
      <c r="C526" t="e">
        <f>IF(A526&gt;=GOF!$F$11,B526,0)</f>
        <v>#NUM!</v>
      </c>
      <c r="D526" s="1" t="e">
        <f t="shared" si="16"/>
        <v>#NUM!</v>
      </c>
      <c r="E526" s="23" t="str">
        <f>IF(GOF!D526&gt;0,(GOF!C526-GOF!D526)^2/GOF!D526,"")</f>
        <v/>
      </c>
      <c r="F526" s="1"/>
      <c r="G526" s="1"/>
    </row>
    <row r="527" spans="1:7" x14ac:dyDescent="0.2">
      <c r="A527">
        <f>GOF!F$12/1000+A526</f>
        <v>8.4160000000000057</v>
      </c>
      <c r="B527" t="e">
        <f t="shared" si="17"/>
        <v>#NUM!</v>
      </c>
      <c r="C527" t="e">
        <f>IF(A527&gt;=GOF!$F$11,B527,0)</f>
        <v>#NUM!</v>
      </c>
      <c r="D527" s="1" t="e">
        <f t="shared" si="16"/>
        <v>#NUM!</v>
      </c>
      <c r="E527" s="23" t="str">
        <f>IF(GOF!D527&gt;0,(GOF!C527-GOF!D527)^2/GOF!D527,"")</f>
        <v/>
      </c>
      <c r="F527" s="1"/>
      <c r="G527" s="1"/>
    </row>
    <row r="528" spans="1:7" x14ac:dyDescent="0.2">
      <c r="A528">
        <f>GOF!F$12/1000+A527</f>
        <v>8.4320000000000057</v>
      </c>
      <c r="B528" t="e">
        <f t="shared" si="17"/>
        <v>#NUM!</v>
      </c>
      <c r="C528" t="e">
        <f>IF(A528&gt;=GOF!$F$11,B528,0)</f>
        <v>#NUM!</v>
      </c>
      <c r="D528" s="1" t="e">
        <f t="shared" si="16"/>
        <v>#NUM!</v>
      </c>
      <c r="E528" s="23" t="str">
        <f>IF(GOF!D528&gt;0,(GOF!C528-GOF!D528)^2/GOF!D528,"")</f>
        <v/>
      </c>
      <c r="F528" s="1"/>
      <c r="G528" s="1"/>
    </row>
    <row r="529" spans="1:7" x14ac:dyDescent="0.2">
      <c r="A529">
        <f>GOF!F$12/1000+A528</f>
        <v>8.4480000000000057</v>
      </c>
      <c r="B529" t="e">
        <f t="shared" si="17"/>
        <v>#NUM!</v>
      </c>
      <c r="C529" t="e">
        <f>IF(A529&gt;=GOF!$F$11,B529,0)</f>
        <v>#NUM!</v>
      </c>
      <c r="D529" s="1" t="e">
        <f t="shared" si="16"/>
        <v>#NUM!</v>
      </c>
      <c r="E529" s="23" t="str">
        <f>IF(GOF!D529&gt;0,(GOF!C529-GOF!D529)^2/GOF!D529,"")</f>
        <v/>
      </c>
      <c r="F529" s="1"/>
      <c r="G529" s="1"/>
    </row>
    <row r="530" spans="1:7" x14ac:dyDescent="0.2">
      <c r="A530">
        <f>GOF!F$12/1000+A529</f>
        <v>8.4640000000000057</v>
      </c>
      <c r="B530" t="e">
        <f t="shared" si="17"/>
        <v>#NUM!</v>
      </c>
      <c r="C530" t="e">
        <f>IF(A530&gt;=GOF!$F$11,B530,0)</f>
        <v>#NUM!</v>
      </c>
      <c r="D530" s="1" t="e">
        <f t="shared" si="16"/>
        <v>#NUM!</v>
      </c>
      <c r="E530" s="23" t="str">
        <f>IF(GOF!D530&gt;0,(GOF!C530-GOF!D530)^2/GOF!D530,"")</f>
        <v/>
      </c>
      <c r="F530" s="1"/>
      <c r="G530" s="1"/>
    </row>
    <row r="531" spans="1:7" x14ac:dyDescent="0.2">
      <c r="A531">
        <f>GOF!F$12/1000+A530</f>
        <v>8.4800000000000058</v>
      </c>
      <c r="B531" t="e">
        <f t="shared" si="17"/>
        <v>#NUM!</v>
      </c>
      <c r="C531" t="e">
        <f>IF(A531&gt;=GOF!$F$11,B531,0)</f>
        <v>#NUM!</v>
      </c>
      <c r="D531" s="1" t="e">
        <f t="shared" si="16"/>
        <v>#NUM!</v>
      </c>
      <c r="E531" s="23" t="str">
        <f>IF(GOF!D531&gt;0,(GOF!C531-GOF!D531)^2/GOF!D531,"")</f>
        <v/>
      </c>
      <c r="F531" s="1"/>
      <c r="G531" s="1"/>
    </row>
    <row r="532" spans="1:7" x14ac:dyDescent="0.2">
      <c r="A532">
        <f>GOF!F$12/1000+A531</f>
        <v>8.4960000000000058</v>
      </c>
      <c r="B532" t="e">
        <f t="shared" si="17"/>
        <v>#NUM!</v>
      </c>
      <c r="C532" t="e">
        <f>IF(A532&gt;=GOF!$F$11,B532,0)</f>
        <v>#NUM!</v>
      </c>
      <c r="D532" s="1" t="e">
        <f t="shared" si="16"/>
        <v>#NUM!</v>
      </c>
      <c r="E532" s="23" t="str">
        <f>IF(GOF!D532&gt;0,(GOF!C532-GOF!D532)^2/GOF!D532,"")</f>
        <v/>
      </c>
      <c r="F532" s="1"/>
      <c r="G532" s="1"/>
    </row>
    <row r="533" spans="1:7" x14ac:dyDescent="0.2">
      <c r="A533">
        <f>GOF!F$12/1000+A532</f>
        <v>8.5120000000000058</v>
      </c>
      <c r="B533" t="e">
        <f t="shared" si="17"/>
        <v>#NUM!</v>
      </c>
      <c r="C533" t="e">
        <f>IF(A533&gt;=GOF!$F$11,B533,0)</f>
        <v>#NUM!</v>
      </c>
      <c r="D533" s="1" t="e">
        <f t="shared" si="16"/>
        <v>#NUM!</v>
      </c>
      <c r="E533" s="23" t="str">
        <f>IF(GOF!D533&gt;0,(GOF!C533-GOF!D533)^2/GOF!D533,"")</f>
        <v/>
      </c>
      <c r="F533" s="1"/>
      <c r="G533" s="1"/>
    </row>
    <row r="534" spans="1:7" x14ac:dyDescent="0.2">
      <c r="A534">
        <f>GOF!F$12/1000+A533</f>
        <v>8.5280000000000058</v>
      </c>
      <c r="B534" t="e">
        <f t="shared" si="17"/>
        <v>#NUM!</v>
      </c>
      <c r="C534" t="e">
        <f>IF(A534&gt;=GOF!$F$11,B534,0)</f>
        <v>#NUM!</v>
      </c>
      <c r="D534" s="1" t="e">
        <f t="shared" si="16"/>
        <v>#NUM!</v>
      </c>
      <c r="E534" s="23" t="str">
        <f>IF(GOF!D534&gt;0,(GOF!C534-GOF!D534)^2/GOF!D534,"")</f>
        <v/>
      </c>
      <c r="F534" s="1"/>
      <c r="G534" s="1"/>
    </row>
    <row r="535" spans="1:7" x14ac:dyDescent="0.2">
      <c r="A535">
        <f>GOF!F$12/1000+A534</f>
        <v>8.5440000000000058</v>
      </c>
      <c r="B535" t="e">
        <f t="shared" si="17"/>
        <v>#NUM!</v>
      </c>
      <c r="C535" t="e">
        <f>IF(A535&gt;=GOF!$F$11,B535,0)</f>
        <v>#NUM!</v>
      </c>
      <c r="D535" s="1" t="e">
        <f t="shared" si="16"/>
        <v>#NUM!</v>
      </c>
      <c r="E535" s="23" t="str">
        <f>IF(GOF!D535&gt;0,(GOF!C535-GOF!D535)^2/GOF!D535,"")</f>
        <v/>
      </c>
      <c r="F535" s="1"/>
      <c r="G535" s="1"/>
    </row>
    <row r="536" spans="1:7" x14ac:dyDescent="0.2">
      <c r="A536">
        <f>GOF!F$12/1000+A535</f>
        <v>8.5600000000000058</v>
      </c>
      <c r="B536" t="e">
        <f t="shared" si="17"/>
        <v>#NUM!</v>
      </c>
      <c r="C536" t="e">
        <f>IF(A536&gt;=GOF!$F$11,B536,0)</f>
        <v>#NUM!</v>
      </c>
      <c r="D536" s="1" t="e">
        <f t="shared" si="16"/>
        <v>#NUM!</v>
      </c>
      <c r="E536" s="23" t="str">
        <f>IF(GOF!D536&gt;0,(GOF!C536-GOF!D536)^2/GOF!D536,"")</f>
        <v/>
      </c>
      <c r="F536" s="1"/>
      <c r="G536" s="1"/>
    </row>
    <row r="537" spans="1:7" x14ac:dyDescent="0.2">
      <c r="A537">
        <f>GOF!F$12/1000+A536</f>
        <v>8.5760000000000058</v>
      </c>
      <c r="B537" t="e">
        <f t="shared" si="17"/>
        <v>#NUM!</v>
      </c>
      <c r="C537" t="e">
        <f>IF(A537&gt;=GOF!$F$11,B537,0)</f>
        <v>#NUM!</v>
      </c>
      <c r="D537" s="1" t="e">
        <f t="shared" si="16"/>
        <v>#NUM!</v>
      </c>
      <c r="E537" s="23" t="str">
        <f>IF(GOF!D537&gt;0,(GOF!C537-GOF!D537)^2/GOF!D537,"")</f>
        <v/>
      </c>
      <c r="F537" s="1"/>
      <c r="G537" s="1"/>
    </row>
    <row r="538" spans="1:7" x14ac:dyDescent="0.2">
      <c r="A538">
        <f>GOF!F$12/1000+A537</f>
        <v>8.5920000000000059</v>
      </c>
      <c r="B538" t="e">
        <f t="shared" si="17"/>
        <v>#NUM!</v>
      </c>
      <c r="C538" t="e">
        <f>IF(A538&gt;=GOF!$F$11,B538,0)</f>
        <v>#NUM!</v>
      </c>
      <c r="D538" s="1" t="e">
        <f t="shared" si="16"/>
        <v>#NUM!</v>
      </c>
      <c r="E538" s="23" t="str">
        <f>IF(GOF!D538&gt;0,(GOF!C538-GOF!D538)^2/GOF!D538,"")</f>
        <v/>
      </c>
      <c r="F538" s="1"/>
      <c r="G538" s="1"/>
    </row>
    <row r="539" spans="1:7" x14ac:dyDescent="0.2">
      <c r="A539">
        <f>GOF!F$12/1000+A538</f>
        <v>8.6080000000000059</v>
      </c>
      <c r="B539" t="e">
        <f t="shared" si="17"/>
        <v>#NUM!</v>
      </c>
      <c r="C539" t="e">
        <f>IF(A539&gt;=GOF!$F$11,B539,0)</f>
        <v>#NUM!</v>
      </c>
      <c r="D539" s="1" t="e">
        <f t="shared" si="16"/>
        <v>#NUM!</v>
      </c>
      <c r="E539" s="23" t="str">
        <f>IF(GOF!D539&gt;0,(GOF!C539-GOF!D539)^2/GOF!D539,"")</f>
        <v/>
      </c>
      <c r="F539" s="1"/>
      <c r="G539" s="1"/>
    </row>
    <row r="540" spans="1:7" x14ac:dyDescent="0.2">
      <c r="A540">
        <f>GOF!F$12/1000+A539</f>
        <v>8.6240000000000059</v>
      </c>
      <c r="B540" t="e">
        <f t="shared" si="17"/>
        <v>#NUM!</v>
      </c>
      <c r="C540" t="e">
        <f>IF(A540&gt;=GOF!$F$11,B540,0)</f>
        <v>#NUM!</v>
      </c>
      <c r="D540" s="1" t="e">
        <f t="shared" si="16"/>
        <v>#NUM!</v>
      </c>
      <c r="E540" s="23" t="str">
        <f>IF(GOF!D540&gt;0,(GOF!C540-GOF!D540)^2/GOF!D540,"")</f>
        <v/>
      </c>
      <c r="F540" s="1"/>
      <c r="G540" s="1"/>
    </row>
    <row r="541" spans="1:7" x14ac:dyDescent="0.2">
      <c r="A541">
        <f>GOF!F$12/1000+A540</f>
        <v>8.6400000000000059</v>
      </c>
      <c r="B541" t="e">
        <f t="shared" si="17"/>
        <v>#NUM!</v>
      </c>
      <c r="C541" t="e">
        <f>IF(A541&gt;=GOF!$F$11,B541,0)</f>
        <v>#NUM!</v>
      </c>
      <c r="D541" s="1" t="e">
        <f t="shared" si="16"/>
        <v>#NUM!</v>
      </c>
      <c r="E541" s="23" t="str">
        <f>IF(GOF!D541&gt;0,(GOF!C541-GOF!D541)^2/GOF!D541,"")</f>
        <v/>
      </c>
      <c r="F541" s="1"/>
      <c r="G541" s="1"/>
    </row>
    <row r="542" spans="1:7" x14ac:dyDescent="0.2">
      <c r="A542">
        <f>GOF!F$12/1000+A541</f>
        <v>8.6560000000000059</v>
      </c>
      <c r="B542" t="e">
        <f t="shared" si="17"/>
        <v>#NUM!</v>
      </c>
      <c r="C542" t="e">
        <f>IF(A542&gt;=GOF!$F$11,B542,0)</f>
        <v>#NUM!</v>
      </c>
      <c r="D542" s="1" t="e">
        <f t="shared" si="16"/>
        <v>#NUM!</v>
      </c>
      <c r="E542" s="23" t="str">
        <f>IF(GOF!D542&gt;0,(GOF!C542-GOF!D542)^2/GOF!D542,"")</f>
        <v/>
      </c>
      <c r="F542" s="1"/>
      <c r="G542" s="1"/>
    </row>
    <row r="543" spans="1:7" x14ac:dyDescent="0.2">
      <c r="A543">
        <f>GOF!F$12/1000+A542</f>
        <v>8.6720000000000059</v>
      </c>
      <c r="B543" t="e">
        <f t="shared" si="17"/>
        <v>#NUM!</v>
      </c>
      <c r="C543" t="e">
        <f>IF(A543&gt;=GOF!$F$11,B543,0)</f>
        <v>#NUM!</v>
      </c>
      <c r="D543" s="1" t="e">
        <f t="shared" si="16"/>
        <v>#NUM!</v>
      </c>
      <c r="E543" s="23" t="str">
        <f>IF(GOF!D543&gt;0,(GOF!C543-GOF!D543)^2/GOF!D543,"")</f>
        <v/>
      </c>
      <c r="F543" s="1"/>
      <c r="G543" s="1"/>
    </row>
    <row r="544" spans="1:7" x14ac:dyDescent="0.2">
      <c r="A544">
        <f>GOF!F$12/1000+A543</f>
        <v>8.6880000000000059</v>
      </c>
      <c r="B544" t="e">
        <f t="shared" si="17"/>
        <v>#NUM!</v>
      </c>
      <c r="C544" t="e">
        <f>IF(A544&gt;=GOF!$F$11,B544,0)</f>
        <v>#NUM!</v>
      </c>
      <c r="D544" s="1" t="e">
        <f t="shared" si="16"/>
        <v>#NUM!</v>
      </c>
      <c r="E544" s="23" t="str">
        <f>IF(GOF!D544&gt;0,(GOF!C544-GOF!D544)^2/GOF!D544,"")</f>
        <v/>
      </c>
      <c r="F544" s="1"/>
      <c r="G544" s="1"/>
    </row>
    <row r="545" spans="1:7" x14ac:dyDescent="0.2">
      <c r="A545">
        <f>GOF!F$12/1000+A544</f>
        <v>8.704000000000006</v>
      </c>
      <c r="B545" t="e">
        <f t="shared" si="17"/>
        <v>#NUM!</v>
      </c>
      <c r="C545" t="e">
        <f>IF(A545&gt;=GOF!$F$11,B545,0)</f>
        <v>#NUM!</v>
      </c>
      <c r="D545" s="1" t="e">
        <f t="shared" si="16"/>
        <v>#NUM!</v>
      </c>
      <c r="E545" s="23" t="str">
        <f>IF(GOF!D545&gt;0,(GOF!C545-GOF!D545)^2/GOF!D545,"")</f>
        <v/>
      </c>
      <c r="F545" s="1"/>
      <c r="G545" s="1"/>
    </row>
    <row r="546" spans="1:7" x14ac:dyDescent="0.2">
      <c r="A546">
        <f>GOF!F$12/1000+A545</f>
        <v>8.720000000000006</v>
      </c>
      <c r="B546" t="e">
        <f t="shared" si="17"/>
        <v>#NUM!</v>
      </c>
      <c r="C546" t="e">
        <f>IF(A546&gt;=GOF!$F$11,B546,0)</f>
        <v>#NUM!</v>
      </c>
      <c r="D546" s="1" t="e">
        <f t="shared" si="16"/>
        <v>#NUM!</v>
      </c>
      <c r="E546" s="23" t="str">
        <f>IF(GOF!D546&gt;0,(GOF!C546-GOF!D546)^2/GOF!D546,"")</f>
        <v/>
      </c>
      <c r="F546" s="1"/>
      <c r="G546" s="1"/>
    </row>
    <row r="547" spans="1:7" x14ac:dyDescent="0.2">
      <c r="A547">
        <f>GOF!F$12/1000+A546</f>
        <v>8.736000000000006</v>
      </c>
      <c r="B547" t="e">
        <f t="shared" si="17"/>
        <v>#NUM!</v>
      </c>
      <c r="C547" t="e">
        <f>IF(A547&gt;=GOF!$F$11,B547,0)</f>
        <v>#NUM!</v>
      </c>
      <c r="D547" s="1" t="e">
        <f t="shared" si="16"/>
        <v>#NUM!</v>
      </c>
      <c r="E547" s="23" t="str">
        <f>IF(GOF!D547&gt;0,(GOF!C547-GOF!D547)^2/GOF!D547,"")</f>
        <v/>
      </c>
      <c r="F547" s="1"/>
      <c r="G547" s="1"/>
    </row>
    <row r="548" spans="1:7" x14ac:dyDescent="0.2">
      <c r="A548">
        <f>GOF!F$12/1000+A547</f>
        <v>8.752000000000006</v>
      </c>
      <c r="B548" t="e">
        <f t="shared" si="17"/>
        <v>#NUM!</v>
      </c>
      <c r="C548" t="e">
        <f>IF(A548&gt;=GOF!$F$11,B548,0)</f>
        <v>#NUM!</v>
      </c>
      <c r="D548" s="1" t="e">
        <f t="shared" si="16"/>
        <v>#NUM!</v>
      </c>
      <c r="E548" s="23" t="str">
        <f>IF(GOF!D548&gt;0,(GOF!C548-GOF!D548)^2/GOF!D548,"")</f>
        <v/>
      </c>
      <c r="F548" s="1"/>
      <c r="G548" s="1"/>
    </row>
    <row r="549" spans="1:7" x14ac:dyDescent="0.2">
      <c r="A549">
        <f>GOF!F$12/1000+A548</f>
        <v>8.768000000000006</v>
      </c>
      <c r="B549" t="e">
        <f t="shared" si="17"/>
        <v>#NUM!</v>
      </c>
      <c r="C549" t="e">
        <f>IF(A549&gt;=GOF!$F$11,B549,0)</f>
        <v>#NUM!</v>
      </c>
      <c r="D549" s="1" t="e">
        <f t="shared" si="16"/>
        <v>#NUM!</v>
      </c>
      <c r="E549" s="23" t="str">
        <f>IF(GOF!D549&gt;0,(GOF!C549-GOF!D549)^2/GOF!D549,"")</f>
        <v/>
      </c>
      <c r="F549" s="1"/>
      <c r="G549" s="1"/>
    </row>
    <row r="550" spans="1:7" x14ac:dyDescent="0.2">
      <c r="A550">
        <f>GOF!F$12/1000+A549</f>
        <v>8.784000000000006</v>
      </c>
      <c r="B550" t="e">
        <f t="shared" si="17"/>
        <v>#NUM!</v>
      </c>
      <c r="C550" t="e">
        <f>IF(A550&gt;=GOF!$F$11,B550,0)</f>
        <v>#NUM!</v>
      </c>
      <c r="D550" s="1" t="e">
        <f t="shared" si="16"/>
        <v>#NUM!</v>
      </c>
      <c r="E550" s="23" t="str">
        <f>IF(GOF!D550&gt;0,(GOF!C550-GOF!D550)^2/GOF!D550,"")</f>
        <v/>
      </c>
      <c r="F550" s="1"/>
      <c r="G550" s="1"/>
    </row>
    <row r="551" spans="1:7" x14ac:dyDescent="0.2">
      <c r="A551">
        <f>GOF!F$12/1000+A550</f>
        <v>8.800000000000006</v>
      </c>
      <c r="B551" t="e">
        <f t="shared" si="17"/>
        <v>#NUM!</v>
      </c>
      <c r="C551" t="e">
        <f>IF(A551&gt;=GOF!$F$11,B551,0)</f>
        <v>#NUM!</v>
      </c>
      <c r="D551" s="1" t="e">
        <f t="shared" si="16"/>
        <v>#NUM!</v>
      </c>
      <c r="E551" s="23" t="str">
        <f>IF(GOF!D551&gt;0,(GOF!C551-GOF!D551)^2/GOF!D551,"")</f>
        <v/>
      </c>
      <c r="F551" s="1"/>
      <c r="G551" s="1"/>
    </row>
    <row r="552" spans="1:7" x14ac:dyDescent="0.2">
      <c r="A552">
        <f>GOF!F$12/1000+A551</f>
        <v>8.8160000000000061</v>
      </c>
      <c r="B552" t="e">
        <f t="shared" si="17"/>
        <v>#NUM!</v>
      </c>
      <c r="C552" t="e">
        <f>IF(A552&gt;=GOF!$F$11,B552,0)</f>
        <v>#NUM!</v>
      </c>
      <c r="D552" s="1" t="e">
        <f t="shared" si="16"/>
        <v>#NUM!</v>
      </c>
      <c r="E552" s="23" t="str">
        <f>IF(GOF!D552&gt;0,(GOF!C552-GOF!D552)^2/GOF!D552,"")</f>
        <v/>
      </c>
      <c r="F552" s="1"/>
      <c r="G552" s="1"/>
    </row>
    <row r="553" spans="1:7" x14ac:dyDescent="0.2">
      <c r="A553">
        <f>GOF!F$12/1000+A552</f>
        <v>8.8320000000000061</v>
      </c>
      <c r="B553" t="e">
        <f t="shared" si="17"/>
        <v>#NUM!</v>
      </c>
      <c r="C553" t="e">
        <f>IF(A553&gt;=GOF!$F$11,B553,0)</f>
        <v>#NUM!</v>
      </c>
      <c r="D553" s="1" t="e">
        <f t="shared" si="16"/>
        <v>#NUM!</v>
      </c>
      <c r="E553" s="23" t="str">
        <f>IF(GOF!D553&gt;0,(GOF!C553-GOF!D553)^2/GOF!D553,"")</f>
        <v/>
      </c>
      <c r="F553" s="1"/>
      <c r="G553" s="1"/>
    </row>
    <row r="554" spans="1:7" x14ac:dyDescent="0.2">
      <c r="A554">
        <f>GOF!F$12/1000+A553</f>
        <v>8.8480000000000061</v>
      </c>
      <c r="B554" t="e">
        <f t="shared" si="17"/>
        <v>#NUM!</v>
      </c>
      <c r="C554" t="e">
        <f>IF(A554&gt;=GOF!$F$11,B554,0)</f>
        <v>#NUM!</v>
      </c>
      <c r="D554" s="1" t="e">
        <f t="shared" si="16"/>
        <v>#NUM!</v>
      </c>
      <c r="E554" s="23" t="str">
        <f>IF(GOF!D554&gt;0,(GOF!C554-GOF!D554)^2/GOF!D554,"")</f>
        <v/>
      </c>
      <c r="F554" s="1"/>
      <c r="G554" s="1"/>
    </row>
    <row r="555" spans="1:7" x14ac:dyDescent="0.2">
      <c r="A555">
        <f>GOF!F$12/1000+A554</f>
        <v>8.8640000000000061</v>
      </c>
      <c r="B555" t="e">
        <f t="shared" si="17"/>
        <v>#NUM!</v>
      </c>
      <c r="C555" t="e">
        <f>IF(A555&gt;=GOF!$F$11,B555,0)</f>
        <v>#NUM!</v>
      </c>
      <c r="D555" s="1" t="e">
        <f t="shared" si="16"/>
        <v>#NUM!</v>
      </c>
      <c r="E555" s="23" t="str">
        <f>IF(GOF!D555&gt;0,(GOF!C555-GOF!D555)^2/GOF!D555,"")</f>
        <v/>
      </c>
      <c r="F555" s="1"/>
      <c r="G555" s="1"/>
    </row>
    <row r="556" spans="1:7" x14ac:dyDescent="0.2">
      <c r="A556">
        <f>GOF!F$12/1000+A555</f>
        <v>8.8800000000000061</v>
      </c>
      <c r="B556" t="e">
        <f t="shared" si="17"/>
        <v>#NUM!</v>
      </c>
      <c r="C556" t="e">
        <f>IF(A556&gt;=GOF!$F$11,B556,0)</f>
        <v>#NUM!</v>
      </c>
      <c r="D556" s="1" t="e">
        <f t="shared" si="16"/>
        <v>#NUM!</v>
      </c>
      <c r="E556" s="23" t="str">
        <f>IF(GOF!D556&gt;0,(GOF!C556-GOF!D556)^2/GOF!D556,"")</f>
        <v/>
      </c>
      <c r="F556" s="1"/>
      <c r="G556" s="1"/>
    </row>
    <row r="557" spans="1:7" x14ac:dyDescent="0.2">
      <c r="A557">
        <f>GOF!F$12/1000+A556</f>
        <v>8.8960000000000061</v>
      </c>
      <c r="B557" t="e">
        <f t="shared" si="17"/>
        <v>#NUM!</v>
      </c>
      <c r="C557" t="e">
        <f>IF(A557&gt;=GOF!$F$11,B557,0)</f>
        <v>#NUM!</v>
      </c>
      <c r="D557" s="1" t="e">
        <f t="shared" si="16"/>
        <v>#NUM!</v>
      </c>
      <c r="E557" s="23" t="str">
        <f>IF(GOF!D557&gt;0,(GOF!C557-GOF!D557)^2/GOF!D557,"")</f>
        <v/>
      </c>
      <c r="F557" s="1"/>
      <c r="G557" s="1"/>
    </row>
    <row r="558" spans="1:7" x14ac:dyDescent="0.2">
      <c r="A558">
        <f>GOF!F$12/1000+A557</f>
        <v>8.9120000000000061</v>
      </c>
      <c r="B558" t="e">
        <f t="shared" si="17"/>
        <v>#NUM!</v>
      </c>
      <c r="C558" t="e">
        <f>IF(A558&gt;=GOF!$F$11,B558,0)</f>
        <v>#NUM!</v>
      </c>
      <c r="D558" s="1" t="e">
        <f t="shared" si="16"/>
        <v>#NUM!</v>
      </c>
      <c r="E558" s="23" t="str">
        <f>IF(GOF!D558&gt;0,(GOF!C558-GOF!D558)^2/GOF!D558,"")</f>
        <v/>
      </c>
      <c r="F558" s="1"/>
      <c r="G558" s="1"/>
    </row>
    <row r="559" spans="1:7" x14ac:dyDescent="0.2">
      <c r="A559">
        <f>GOF!F$12/1000+A558</f>
        <v>8.9280000000000062</v>
      </c>
      <c r="B559" t="e">
        <f t="shared" si="17"/>
        <v>#NUM!</v>
      </c>
      <c r="C559" t="e">
        <f>IF(A559&gt;=GOF!$F$11,B559,0)</f>
        <v>#NUM!</v>
      </c>
      <c r="D559" s="1" t="e">
        <f t="shared" si="16"/>
        <v>#NUM!</v>
      </c>
      <c r="E559" s="23" t="str">
        <f>IF(GOF!D559&gt;0,(GOF!C559-GOF!D559)^2/GOF!D559,"")</f>
        <v/>
      </c>
      <c r="F559" s="1"/>
      <c r="G559" s="1"/>
    </row>
    <row r="560" spans="1:7" x14ac:dyDescent="0.2">
      <c r="A560">
        <f>GOF!F$12/1000+A559</f>
        <v>8.9440000000000062</v>
      </c>
      <c r="B560" t="e">
        <f t="shared" si="17"/>
        <v>#NUM!</v>
      </c>
      <c r="C560" t="e">
        <f>IF(A560&gt;=GOF!$F$11,B560,0)</f>
        <v>#NUM!</v>
      </c>
      <c r="D560" s="1" t="e">
        <f t="shared" si="16"/>
        <v>#NUM!</v>
      </c>
      <c r="E560" s="23" t="str">
        <f>IF(GOF!D560&gt;0,(GOF!C560-GOF!D560)^2/GOF!D560,"")</f>
        <v/>
      </c>
      <c r="F560" s="1"/>
      <c r="G560" s="1"/>
    </row>
    <row r="561" spans="1:7" x14ac:dyDescent="0.2">
      <c r="A561">
        <f>GOF!F$12/1000+A560</f>
        <v>8.9600000000000062</v>
      </c>
      <c r="B561" t="e">
        <f t="shared" si="17"/>
        <v>#NUM!</v>
      </c>
      <c r="C561" t="e">
        <f>IF(A561&gt;=GOF!$F$11,B561,0)</f>
        <v>#NUM!</v>
      </c>
      <c r="D561" s="1" t="e">
        <f t="shared" si="16"/>
        <v>#NUM!</v>
      </c>
      <c r="E561" s="23" t="str">
        <f>IF(GOF!D561&gt;0,(GOF!C561-GOF!D561)^2/GOF!D561,"")</f>
        <v/>
      </c>
      <c r="F561" s="1"/>
      <c r="G561" s="1"/>
    </row>
    <row r="562" spans="1:7" x14ac:dyDescent="0.2">
      <c r="A562">
        <f>GOF!F$12/1000+A561</f>
        <v>8.9760000000000062</v>
      </c>
      <c r="B562" t="e">
        <f t="shared" si="17"/>
        <v>#NUM!</v>
      </c>
      <c r="C562" t="e">
        <f>IF(A562&gt;=GOF!$F$11,B562,0)</f>
        <v>#NUM!</v>
      </c>
      <c r="D562" s="1" t="e">
        <f t="shared" si="16"/>
        <v>#NUM!</v>
      </c>
      <c r="E562" s="23" t="str">
        <f>IF(GOF!D562&gt;0,(GOF!C562-GOF!D562)^2/GOF!D562,"")</f>
        <v/>
      </c>
      <c r="F562" s="1"/>
      <c r="G562" s="1"/>
    </row>
    <row r="563" spans="1:7" x14ac:dyDescent="0.2">
      <c r="A563">
        <f>GOF!F$12/1000+A562</f>
        <v>8.9920000000000062</v>
      </c>
      <c r="B563" t="e">
        <f t="shared" si="17"/>
        <v>#NUM!</v>
      </c>
      <c r="C563" t="e">
        <f>IF(A563&gt;=GOF!$F$11,B563,0)</f>
        <v>#NUM!</v>
      </c>
      <c r="D563" s="1" t="e">
        <f t="shared" si="16"/>
        <v>#NUM!</v>
      </c>
      <c r="E563" s="23" t="str">
        <f>IF(GOF!D563&gt;0,(GOF!C563-GOF!D563)^2/GOF!D563,"")</f>
        <v/>
      </c>
      <c r="F563" s="1"/>
      <c r="G563" s="1"/>
    </row>
    <row r="564" spans="1:7" x14ac:dyDescent="0.2">
      <c r="A564">
        <f>GOF!F$12/1000+A563</f>
        <v>9.0080000000000062</v>
      </c>
      <c r="B564" t="e">
        <f t="shared" si="17"/>
        <v>#NUM!</v>
      </c>
      <c r="C564" t="e">
        <f>IF(A564&gt;=GOF!$F$11,B564,0)</f>
        <v>#NUM!</v>
      </c>
      <c r="D564" s="1" t="e">
        <f t="shared" si="16"/>
        <v>#NUM!</v>
      </c>
      <c r="E564" s="23" t="str">
        <f>IF(GOF!D564&gt;0,(GOF!C564-GOF!D564)^2/GOF!D564,"")</f>
        <v/>
      </c>
      <c r="F564" s="1"/>
      <c r="G564" s="1"/>
    </row>
    <row r="565" spans="1:7" x14ac:dyDescent="0.2">
      <c r="A565">
        <f>GOF!F$12/1000+A564</f>
        <v>9.0240000000000062</v>
      </c>
      <c r="B565" t="e">
        <f t="shared" si="17"/>
        <v>#NUM!</v>
      </c>
      <c r="C565" t="e">
        <f>IF(A565&gt;=GOF!$F$11,B565,0)</f>
        <v>#NUM!</v>
      </c>
      <c r="D565" s="1" t="e">
        <f t="shared" si="16"/>
        <v>#NUM!</v>
      </c>
      <c r="E565" s="23" t="str">
        <f>IF(GOF!D565&gt;0,(GOF!C565-GOF!D565)^2/GOF!D565,"")</f>
        <v/>
      </c>
      <c r="F565" s="1"/>
      <c r="G565" s="1"/>
    </row>
    <row r="566" spans="1:7" x14ac:dyDescent="0.2">
      <c r="A566">
        <f>GOF!F$12/1000+A565</f>
        <v>9.0400000000000063</v>
      </c>
      <c r="B566" t="e">
        <f t="shared" si="17"/>
        <v>#NUM!</v>
      </c>
      <c r="C566" t="e">
        <f>IF(A566&gt;=GOF!$F$11,B566,0)</f>
        <v>#NUM!</v>
      </c>
      <c r="D566" s="1" t="e">
        <f t="shared" si="16"/>
        <v>#NUM!</v>
      </c>
      <c r="E566" s="23" t="str">
        <f>IF(GOF!D566&gt;0,(GOF!C566-GOF!D566)^2/GOF!D566,"")</f>
        <v/>
      </c>
      <c r="F566" s="1"/>
      <c r="G566" s="1"/>
    </row>
    <row r="567" spans="1:7" x14ac:dyDescent="0.2">
      <c r="A567">
        <f>GOF!F$12/1000+A566</f>
        <v>9.0560000000000063</v>
      </c>
      <c r="B567" t="e">
        <f t="shared" si="17"/>
        <v>#NUM!</v>
      </c>
      <c r="C567" t="e">
        <f>IF(A567&gt;=GOF!$F$11,B567,0)</f>
        <v>#NUM!</v>
      </c>
      <c r="D567" s="1" t="e">
        <f t="shared" si="16"/>
        <v>#NUM!</v>
      </c>
      <c r="E567" s="23" t="str">
        <f>IF(GOF!D567&gt;0,(GOF!C567-GOF!D567)^2/GOF!D567,"")</f>
        <v/>
      </c>
      <c r="F567" s="1"/>
      <c r="G567" s="1"/>
    </row>
    <row r="568" spans="1:7" x14ac:dyDescent="0.2">
      <c r="A568">
        <f>GOF!F$12/1000+A567</f>
        <v>9.0720000000000063</v>
      </c>
      <c r="B568" t="e">
        <f t="shared" si="17"/>
        <v>#NUM!</v>
      </c>
      <c r="C568" t="e">
        <f>IF(A568&gt;=GOF!$F$11,B568,0)</f>
        <v>#NUM!</v>
      </c>
      <c r="D568" s="1" t="e">
        <f t="shared" si="16"/>
        <v>#NUM!</v>
      </c>
      <c r="E568" s="23" t="str">
        <f>IF(GOF!D568&gt;0,(GOF!C568-GOF!D568)^2/GOF!D568,"")</f>
        <v/>
      </c>
      <c r="F568" s="1"/>
      <c r="G568" s="1"/>
    </row>
    <row r="569" spans="1:7" x14ac:dyDescent="0.2">
      <c r="A569">
        <f>GOF!F$12/1000+A568</f>
        <v>9.0880000000000063</v>
      </c>
      <c r="B569" t="e">
        <f t="shared" si="17"/>
        <v>#NUM!</v>
      </c>
      <c r="C569" t="e">
        <f>IF(A569&gt;=GOF!$F$11,B569,0)</f>
        <v>#NUM!</v>
      </c>
      <c r="D569" s="1" t="e">
        <f t="shared" si="16"/>
        <v>#NUM!</v>
      </c>
      <c r="E569" s="23" t="str">
        <f>IF(GOF!D569&gt;0,(GOF!C569-GOF!D569)^2/GOF!D569,"")</f>
        <v/>
      </c>
      <c r="F569" s="1"/>
      <c r="G569" s="1"/>
    </row>
    <row r="570" spans="1:7" x14ac:dyDescent="0.2">
      <c r="A570">
        <f>GOF!F$12/1000+A569</f>
        <v>9.1040000000000063</v>
      </c>
      <c r="B570" t="e">
        <f t="shared" si="17"/>
        <v>#NUM!</v>
      </c>
      <c r="C570" t="e">
        <f>IF(A570&gt;=GOF!$F$11,B570,0)</f>
        <v>#NUM!</v>
      </c>
      <c r="D570" s="1" t="e">
        <f t="shared" si="16"/>
        <v>#NUM!</v>
      </c>
      <c r="E570" s="23" t="str">
        <f>IF(GOF!D570&gt;0,(GOF!C570-GOF!D570)^2/GOF!D570,"")</f>
        <v/>
      </c>
      <c r="F570" s="1"/>
      <c r="G570" s="1"/>
    </row>
    <row r="571" spans="1:7" x14ac:dyDescent="0.2">
      <c r="A571">
        <f>GOF!F$12/1000+A570</f>
        <v>9.1200000000000063</v>
      </c>
      <c r="B571" t="e">
        <f t="shared" si="17"/>
        <v>#NUM!</v>
      </c>
      <c r="C571" t="e">
        <f>IF(A571&gt;=GOF!$F$11,B571,0)</f>
        <v>#NUM!</v>
      </c>
      <c r="D571" s="1" t="e">
        <f t="shared" si="16"/>
        <v>#NUM!</v>
      </c>
      <c r="E571" s="23" t="str">
        <f>IF(GOF!D571&gt;0,(GOF!C571-GOF!D571)^2/GOF!D571,"")</f>
        <v/>
      </c>
      <c r="F571" s="1"/>
      <c r="G571" s="1"/>
    </row>
    <row r="572" spans="1:7" x14ac:dyDescent="0.2">
      <c r="A572">
        <f>GOF!F$12/1000+A571</f>
        <v>9.1360000000000063</v>
      </c>
      <c r="B572" t="e">
        <f t="shared" si="17"/>
        <v>#NUM!</v>
      </c>
      <c r="C572" t="e">
        <f>IF(A572&gt;=GOF!$F$11,B572,0)</f>
        <v>#NUM!</v>
      </c>
      <c r="D572" s="1" t="e">
        <f t="shared" si="16"/>
        <v>#NUM!</v>
      </c>
      <c r="E572" s="23" t="str">
        <f>IF(GOF!D572&gt;0,(GOF!C572-GOF!D572)^2/GOF!D572,"")</f>
        <v/>
      </c>
      <c r="F572" s="1"/>
      <c r="G572" s="1"/>
    </row>
    <row r="573" spans="1:7" x14ac:dyDescent="0.2">
      <c r="A573">
        <f>GOF!F$12/1000+A572</f>
        <v>9.1520000000000064</v>
      </c>
      <c r="B573" t="e">
        <f t="shared" si="17"/>
        <v>#NUM!</v>
      </c>
      <c r="C573" t="e">
        <f>IF(A573&gt;=GOF!$F$11,B573,0)</f>
        <v>#NUM!</v>
      </c>
      <c r="D573" s="1" t="e">
        <f t="shared" si="16"/>
        <v>#NUM!</v>
      </c>
      <c r="E573" s="23" t="str">
        <f>IF(GOF!D573&gt;0,(GOF!C573-GOF!D573)^2/GOF!D573,"")</f>
        <v/>
      </c>
      <c r="F573" s="1"/>
      <c r="G573" s="1"/>
    </row>
    <row r="574" spans="1:7" x14ac:dyDescent="0.2">
      <c r="A574">
        <f>GOF!F$12/1000+A573</f>
        <v>9.1680000000000064</v>
      </c>
      <c r="B574" t="e">
        <f t="shared" si="17"/>
        <v>#NUM!</v>
      </c>
      <c r="C574" t="e">
        <f>IF(A574&gt;=GOF!$F$11,B574,0)</f>
        <v>#NUM!</v>
      </c>
      <c r="D574" s="1" t="e">
        <f t="shared" si="16"/>
        <v>#NUM!</v>
      </c>
      <c r="E574" s="23" t="str">
        <f>IF(GOF!D574&gt;0,(GOF!C574-GOF!D574)^2/GOF!D574,"")</f>
        <v/>
      </c>
      <c r="F574" s="1"/>
      <c r="G574" s="1"/>
    </row>
    <row r="575" spans="1:7" x14ac:dyDescent="0.2">
      <c r="A575">
        <f>GOF!F$12/1000+A574</f>
        <v>9.1840000000000064</v>
      </c>
      <c r="B575" t="e">
        <f t="shared" si="17"/>
        <v>#NUM!</v>
      </c>
      <c r="C575" t="e">
        <f>IF(A575&gt;=GOF!$F$11,B575,0)</f>
        <v>#NUM!</v>
      </c>
      <c r="D575" s="1" t="e">
        <f t="shared" si="16"/>
        <v>#NUM!</v>
      </c>
      <c r="E575" s="23" t="str">
        <f>IF(GOF!D575&gt;0,(GOF!C575-GOF!D575)^2/GOF!D575,"")</f>
        <v/>
      </c>
      <c r="F575" s="1"/>
      <c r="G575" s="1"/>
    </row>
    <row r="576" spans="1:7" x14ac:dyDescent="0.2">
      <c r="A576">
        <f>GOF!F$12/1000+A575</f>
        <v>9.2000000000000064</v>
      </c>
      <c r="B576" t="e">
        <f t="shared" si="17"/>
        <v>#NUM!</v>
      </c>
      <c r="C576" t="e">
        <f>IF(A576&gt;=GOF!$F$11,B576,0)</f>
        <v>#NUM!</v>
      </c>
      <c r="D576" s="1" t="e">
        <f t="shared" si="16"/>
        <v>#NUM!</v>
      </c>
      <c r="E576" s="23" t="str">
        <f>IF(GOF!D576&gt;0,(GOF!C576-GOF!D576)^2/GOF!D576,"")</f>
        <v/>
      </c>
      <c r="F576" s="1"/>
      <c r="G576" s="1"/>
    </row>
    <row r="577" spans="1:7" x14ac:dyDescent="0.2">
      <c r="A577">
        <f>GOF!F$12/1000+A576</f>
        <v>9.2160000000000064</v>
      </c>
      <c r="B577" t="e">
        <f t="shared" si="17"/>
        <v>#NUM!</v>
      </c>
      <c r="C577" t="e">
        <f>IF(A577&gt;=GOF!$F$11,B577,0)</f>
        <v>#NUM!</v>
      </c>
      <c r="D577" s="1" t="e">
        <f t="shared" si="16"/>
        <v>#NUM!</v>
      </c>
      <c r="E577" s="23" t="str">
        <f>IF(GOF!D577&gt;0,(GOF!C577-GOF!D577)^2/GOF!D577,"")</f>
        <v/>
      </c>
      <c r="F577" s="1"/>
      <c r="G577" s="1"/>
    </row>
    <row r="578" spans="1:7" x14ac:dyDescent="0.2">
      <c r="A578">
        <f>GOF!F$12/1000+A577</f>
        <v>9.2320000000000064</v>
      </c>
      <c r="B578" t="e">
        <f t="shared" si="17"/>
        <v>#NUM!</v>
      </c>
      <c r="C578" t="e">
        <f>IF(A578&gt;=GOF!$F$11,B578,0)</f>
        <v>#NUM!</v>
      </c>
      <c r="D578" s="1" t="e">
        <f t="shared" ref="D578:D641" si="18">CHIDIST(A578,F$1)</f>
        <v>#NUM!</v>
      </c>
      <c r="E578" s="23" t="str">
        <f>IF(GOF!D578&gt;0,(GOF!C578-GOF!D578)^2/GOF!D578,"")</f>
        <v/>
      </c>
      <c r="F578" s="1"/>
      <c r="G578" s="1"/>
    </row>
    <row r="579" spans="1:7" x14ac:dyDescent="0.2">
      <c r="A579">
        <f>GOF!F$12/1000+A578</f>
        <v>9.2480000000000064</v>
      </c>
      <c r="B579" t="e">
        <f t="shared" ref="B579:B642" si="19">_xlfn.CHISQ.DIST(A579,F$1,FALSE)</f>
        <v>#NUM!</v>
      </c>
      <c r="C579" t="e">
        <f>IF(A579&gt;=GOF!$F$11,B579,0)</f>
        <v>#NUM!</v>
      </c>
      <c r="D579" s="1" t="e">
        <f t="shared" si="18"/>
        <v>#NUM!</v>
      </c>
      <c r="E579" s="23" t="str">
        <f>IF(GOF!D579&gt;0,(GOF!C579-GOF!D579)^2/GOF!D579,"")</f>
        <v/>
      </c>
      <c r="F579" s="1"/>
      <c r="G579" s="1"/>
    </row>
    <row r="580" spans="1:7" x14ac:dyDescent="0.2">
      <c r="A580">
        <f>GOF!F$12/1000+A579</f>
        <v>9.2640000000000065</v>
      </c>
      <c r="B580" t="e">
        <f t="shared" si="19"/>
        <v>#NUM!</v>
      </c>
      <c r="C580" t="e">
        <f>IF(A580&gt;=GOF!$F$11,B580,0)</f>
        <v>#NUM!</v>
      </c>
      <c r="D580" s="1" t="e">
        <f t="shared" si="18"/>
        <v>#NUM!</v>
      </c>
      <c r="E580" s="23" t="str">
        <f>IF(GOF!D580&gt;0,(GOF!C580-GOF!D580)^2/GOF!D580,"")</f>
        <v/>
      </c>
      <c r="F580" s="1"/>
      <c r="G580" s="1"/>
    </row>
    <row r="581" spans="1:7" x14ac:dyDescent="0.2">
      <c r="A581">
        <f>GOF!F$12/1000+A580</f>
        <v>9.2800000000000065</v>
      </c>
      <c r="B581" t="e">
        <f t="shared" si="19"/>
        <v>#NUM!</v>
      </c>
      <c r="C581" t="e">
        <f>IF(A581&gt;=GOF!$F$11,B581,0)</f>
        <v>#NUM!</v>
      </c>
      <c r="D581" s="1" t="e">
        <f t="shared" si="18"/>
        <v>#NUM!</v>
      </c>
      <c r="E581" s="23" t="str">
        <f>IF(GOF!D581&gt;0,(GOF!C581-GOF!D581)^2/GOF!D581,"")</f>
        <v/>
      </c>
      <c r="F581" s="1"/>
      <c r="G581" s="1"/>
    </row>
    <row r="582" spans="1:7" x14ac:dyDescent="0.2">
      <c r="A582">
        <f>GOF!F$12/1000+A581</f>
        <v>9.2960000000000065</v>
      </c>
      <c r="B582" t="e">
        <f t="shared" si="19"/>
        <v>#NUM!</v>
      </c>
      <c r="C582" t="e">
        <f>IF(A582&gt;=GOF!$F$11,B582,0)</f>
        <v>#NUM!</v>
      </c>
      <c r="D582" s="1" t="e">
        <f t="shared" si="18"/>
        <v>#NUM!</v>
      </c>
      <c r="E582" s="23" t="str">
        <f>IF(GOF!D582&gt;0,(GOF!C582-GOF!D582)^2/GOF!D582,"")</f>
        <v/>
      </c>
      <c r="F582" s="1"/>
      <c r="G582" s="1"/>
    </row>
    <row r="583" spans="1:7" x14ac:dyDescent="0.2">
      <c r="A583">
        <f>GOF!F$12/1000+A582</f>
        <v>9.3120000000000065</v>
      </c>
      <c r="B583" t="e">
        <f t="shared" si="19"/>
        <v>#NUM!</v>
      </c>
      <c r="C583" t="e">
        <f>IF(A583&gt;=GOF!$F$11,B583,0)</f>
        <v>#NUM!</v>
      </c>
      <c r="D583" s="1" t="e">
        <f t="shared" si="18"/>
        <v>#NUM!</v>
      </c>
      <c r="E583" s="23" t="str">
        <f>IF(GOF!D583&gt;0,(GOF!C583-GOF!D583)^2/GOF!D583,"")</f>
        <v/>
      </c>
      <c r="F583" s="1"/>
      <c r="G583" s="1"/>
    </row>
    <row r="584" spans="1:7" x14ac:dyDescent="0.2">
      <c r="A584">
        <f>GOF!F$12/1000+A583</f>
        <v>9.3280000000000065</v>
      </c>
      <c r="B584" t="e">
        <f t="shared" si="19"/>
        <v>#NUM!</v>
      </c>
      <c r="C584" t="e">
        <f>IF(A584&gt;=GOF!$F$11,B584,0)</f>
        <v>#NUM!</v>
      </c>
      <c r="D584" s="1" t="e">
        <f t="shared" si="18"/>
        <v>#NUM!</v>
      </c>
      <c r="E584" s="23" t="str">
        <f>IF(GOF!D584&gt;0,(GOF!C584-GOF!D584)^2/GOF!D584,"")</f>
        <v/>
      </c>
      <c r="F584" s="1"/>
      <c r="G584" s="1"/>
    </row>
    <row r="585" spans="1:7" x14ac:dyDescent="0.2">
      <c r="A585">
        <f>GOF!F$12/1000+A584</f>
        <v>9.3440000000000065</v>
      </c>
      <c r="B585" t="e">
        <f t="shared" si="19"/>
        <v>#NUM!</v>
      </c>
      <c r="C585" t="e">
        <f>IF(A585&gt;=GOF!$F$11,B585,0)</f>
        <v>#NUM!</v>
      </c>
      <c r="D585" s="1" t="e">
        <f t="shared" si="18"/>
        <v>#NUM!</v>
      </c>
      <c r="E585" s="23" t="str">
        <f>IF(GOF!D585&gt;0,(GOF!C585-GOF!D585)^2/GOF!D585,"")</f>
        <v/>
      </c>
      <c r="F585" s="1"/>
      <c r="G585" s="1"/>
    </row>
    <row r="586" spans="1:7" x14ac:dyDescent="0.2">
      <c r="A586">
        <f>GOF!F$12/1000+A585</f>
        <v>9.3600000000000065</v>
      </c>
      <c r="B586" t="e">
        <f t="shared" si="19"/>
        <v>#NUM!</v>
      </c>
      <c r="C586" t="e">
        <f>IF(A586&gt;=GOF!$F$11,B586,0)</f>
        <v>#NUM!</v>
      </c>
      <c r="D586" s="1" t="e">
        <f t="shared" si="18"/>
        <v>#NUM!</v>
      </c>
      <c r="E586" s="23" t="str">
        <f>IF(GOF!D586&gt;0,(GOF!C586-GOF!D586)^2/GOF!D586,"")</f>
        <v/>
      </c>
      <c r="F586" s="1"/>
      <c r="G586" s="1"/>
    </row>
    <row r="587" spans="1:7" x14ac:dyDescent="0.2">
      <c r="A587">
        <f>GOF!F$12/1000+A586</f>
        <v>9.3760000000000066</v>
      </c>
      <c r="B587" t="e">
        <f t="shared" si="19"/>
        <v>#NUM!</v>
      </c>
      <c r="C587" t="e">
        <f>IF(A587&gt;=GOF!$F$11,B587,0)</f>
        <v>#NUM!</v>
      </c>
      <c r="D587" s="1" t="e">
        <f t="shared" si="18"/>
        <v>#NUM!</v>
      </c>
      <c r="E587" s="23" t="str">
        <f>IF(GOF!D587&gt;0,(GOF!C587-GOF!D587)^2/GOF!D587,"")</f>
        <v/>
      </c>
      <c r="F587" s="1"/>
      <c r="G587" s="1"/>
    </row>
    <row r="588" spans="1:7" x14ac:dyDescent="0.2">
      <c r="A588">
        <f>GOF!F$12/1000+A587</f>
        <v>9.3920000000000066</v>
      </c>
      <c r="B588" t="e">
        <f t="shared" si="19"/>
        <v>#NUM!</v>
      </c>
      <c r="C588" t="e">
        <f>IF(A588&gt;=GOF!$F$11,B588,0)</f>
        <v>#NUM!</v>
      </c>
      <c r="D588" s="1" t="e">
        <f t="shared" si="18"/>
        <v>#NUM!</v>
      </c>
      <c r="E588" s="23" t="str">
        <f>IF(GOF!D588&gt;0,(GOF!C588-GOF!D588)^2/GOF!D588,"")</f>
        <v/>
      </c>
      <c r="F588" s="1"/>
      <c r="G588" s="1"/>
    </row>
    <row r="589" spans="1:7" x14ac:dyDescent="0.2">
      <c r="A589">
        <f>GOF!F$12/1000+A588</f>
        <v>9.4080000000000066</v>
      </c>
      <c r="B589" t="e">
        <f t="shared" si="19"/>
        <v>#NUM!</v>
      </c>
      <c r="C589" t="e">
        <f>IF(A589&gt;=GOF!$F$11,B589,0)</f>
        <v>#NUM!</v>
      </c>
      <c r="D589" s="1" t="e">
        <f t="shared" si="18"/>
        <v>#NUM!</v>
      </c>
      <c r="E589" s="23" t="str">
        <f>IF(GOF!D589&gt;0,(GOF!C589-GOF!D589)^2/GOF!D589,"")</f>
        <v/>
      </c>
      <c r="F589" s="1"/>
      <c r="G589" s="1"/>
    </row>
    <row r="590" spans="1:7" x14ac:dyDescent="0.2">
      <c r="A590">
        <f>GOF!F$12/1000+A589</f>
        <v>9.4240000000000066</v>
      </c>
      <c r="B590" t="e">
        <f t="shared" si="19"/>
        <v>#NUM!</v>
      </c>
      <c r="C590" t="e">
        <f>IF(A590&gt;=GOF!$F$11,B590,0)</f>
        <v>#NUM!</v>
      </c>
      <c r="D590" s="1" t="e">
        <f t="shared" si="18"/>
        <v>#NUM!</v>
      </c>
      <c r="E590" s="23" t="str">
        <f>IF(GOF!D590&gt;0,(GOF!C590-GOF!D590)^2/GOF!D590,"")</f>
        <v/>
      </c>
      <c r="F590" s="1"/>
      <c r="G590" s="1"/>
    </row>
    <row r="591" spans="1:7" x14ac:dyDescent="0.2">
      <c r="A591">
        <f>GOF!F$12/1000+A590</f>
        <v>9.4400000000000066</v>
      </c>
      <c r="B591" t="e">
        <f t="shared" si="19"/>
        <v>#NUM!</v>
      </c>
      <c r="C591" t="e">
        <f>IF(A591&gt;=GOF!$F$11,B591,0)</f>
        <v>#NUM!</v>
      </c>
      <c r="D591" s="1" t="e">
        <f t="shared" si="18"/>
        <v>#NUM!</v>
      </c>
      <c r="E591" s="23" t="str">
        <f>IF(GOF!D591&gt;0,(GOF!C591-GOF!D591)^2/GOF!D591,"")</f>
        <v/>
      </c>
      <c r="F591" s="1"/>
      <c r="G591" s="1"/>
    </row>
    <row r="592" spans="1:7" x14ac:dyDescent="0.2">
      <c r="A592">
        <f>GOF!F$12/1000+A591</f>
        <v>9.4560000000000066</v>
      </c>
      <c r="B592" t="e">
        <f t="shared" si="19"/>
        <v>#NUM!</v>
      </c>
      <c r="C592" t="e">
        <f>IF(A592&gt;=GOF!$F$11,B592,0)</f>
        <v>#NUM!</v>
      </c>
      <c r="D592" s="1" t="e">
        <f t="shared" si="18"/>
        <v>#NUM!</v>
      </c>
      <c r="E592" s="23" t="str">
        <f>IF(GOF!D592&gt;0,(GOF!C592-GOF!D592)^2/GOF!D592,"")</f>
        <v/>
      </c>
      <c r="F592" s="1"/>
      <c r="G592" s="1"/>
    </row>
    <row r="593" spans="1:7" x14ac:dyDescent="0.2">
      <c r="A593">
        <f>GOF!F$12/1000+A592</f>
        <v>9.4720000000000066</v>
      </c>
      <c r="B593" t="e">
        <f t="shared" si="19"/>
        <v>#NUM!</v>
      </c>
      <c r="C593" t="e">
        <f>IF(A593&gt;=GOF!$F$11,B593,0)</f>
        <v>#NUM!</v>
      </c>
      <c r="D593" s="1" t="e">
        <f t="shared" si="18"/>
        <v>#NUM!</v>
      </c>
      <c r="E593" s="23" t="str">
        <f>IF(GOF!D593&gt;0,(GOF!C593-GOF!D593)^2/GOF!D593,"")</f>
        <v/>
      </c>
      <c r="F593" s="1"/>
      <c r="G593" s="1"/>
    </row>
    <row r="594" spans="1:7" x14ac:dyDescent="0.2">
      <c r="A594">
        <f>GOF!F$12/1000+A593</f>
        <v>9.4880000000000067</v>
      </c>
      <c r="B594" t="e">
        <f t="shared" si="19"/>
        <v>#NUM!</v>
      </c>
      <c r="C594" t="e">
        <f>IF(A594&gt;=GOF!$F$11,B594,0)</f>
        <v>#NUM!</v>
      </c>
      <c r="D594" s="1" t="e">
        <f t="shared" si="18"/>
        <v>#NUM!</v>
      </c>
      <c r="E594" s="23" t="str">
        <f>IF(GOF!D594&gt;0,(GOF!C594-GOF!D594)^2/GOF!D594,"")</f>
        <v/>
      </c>
      <c r="F594" s="1"/>
      <c r="G594" s="1"/>
    </row>
    <row r="595" spans="1:7" x14ac:dyDescent="0.2">
      <c r="A595">
        <f>GOF!F$12/1000+A594</f>
        <v>9.5040000000000067</v>
      </c>
      <c r="B595" t="e">
        <f t="shared" si="19"/>
        <v>#NUM!</v>
      </c>
      <c r="C595" t="e">
        <f>IF(A595&gt;=GOF!$F$11,B595,0)</f>
        <v>#NUM!</v>
      </c>
      <c r="D595" s="1" t="e">
        <f t="shared" si="18"/>
        <v>#NUM!</v>
      </c>
      <c r="E595" s="23" t="str">
        <f>IF(GOF!D595&gt;0,(GOF!C595-GOF!D595)^2/GOF!D595,"")</f>
        <v/>
      </c>
      <c r="F595" s="1"/>
      <c r="G595" s="1"/>
    </row>
    <row r="596" spans="1:7" x14ac:dyDescent="0.2">
      <c r="A596">
        <f>GOF!F$12/1000+A595</f>
        <v>9.5200000000000067</v>
      </c>
      <c r="B596" t="e">
        <f t="shared" si="19"/>
        <v>#NUM!</v>
      </c>
      <c r="C596" t="e">
        <f>IF(A596&gt;=GOF!$F$11,B596,0)</f>
        <v>#NUM!</v>
      </c>
      <c r="D596" s="1" t="e">
        <f t="shared" si="18"/>
        <v>#NUM!</v>
      </c>
      <c r="E596" s="23" t="str">
        <f>IF(GOF!D596&gt;0,(GOF!C596-GOF!D596)^2/GOF!D596,"")</f>
        <v/>
      </c>
      <c r="F596" s="1"/>
      <c r="G596" s="1"/>
    </row>
    <row r="597" spans="1:7" x14ac:dyDescent="0.2">
      <c r="A597">
        <f>GOF!F$12/1000+A596</f>
        <v>9.5360000000000067</v>
      </c>
      <c r="B597" t="e">
        <f t="shared" si="19"/>
        <v>#NUM!</v>
      </c>
      <c r="C597" t="e">
        <f>IF(A597&gt;=GOF!$F$11,B597,0)</f>
        <v>#NUM!</v>
      </c>
      <c r="D597" s="1" t="e">
        <f t="shared" si="18"/>
        <v>#NUM!</v>
      </c>
      <c r="E597" s="23" t="str">
        <f>IF(GOF!D597&gt;0,(GOF!C597-GOF!D597)^2/GOF!D597,"")</f>
        <v/>
      </c>
      <c r="F597" s="1"/>
      <c r="G597" s="1"/>
    </row>
    <row r="598" spans="1:7" x14ac:dyDescent="0.2">
      <c r="A598">
        <f>GOF!F$12/1000+A597</f>
        <v>9.5520000000000067</v>
      </c>
      <c r="B598" t="e">
        <f t="shared" si="19"/>
        <v>#NUM!</v>
      </c>
      <c r="C598" t="e">
        <f>IF(A598&gt;=GOF!$F$11,B598,0)</f>
        <v>#NUM!</v>
      </c>
      <c r="D598" s="1" t="e">
        <f t="shared" si="18"/>
        <v>#NUM!</v>
      </c>
      <c r="E598" s="23" t="str">
        <f>IF(GOF!D598&gt;0,(GOF!C598-GOF!D598)^2/GOF!D598,"")</f>
        <v/>
      </c>
      <c r="F598" s="1"/>
      <c r="G598" s="1"/>
    </row>
    <row r="599" spans="1:7" x14ac:dyDescent="0.2">
      <c r="A599">
        <f>GOF!F$12/1000+A598</f>
        <v>9.5680000000000067</v>
      </c>
      <c r="B599" t="e">
        <f t="shared" si="19"/>
        <v>#NUM!</v>
      </c>
      <c r="C599" t="e">
        <f>IF(A599&gt;=GOF!$F$11,B599,0)</f>
        <v>#NUM!</v>
      </c>
      <c r="D599" s="1" t="e">
        <f t="shared" si="18"/>
        <v>#NUM!</v>
      </c>
      <c r="E599" s="23" t="str">
        <f>IF(GOF!D599&gt;0,(GOF!C599-GOF!D599)^2/GOF!D599,"")</f>
        <v/>
      </c>
      <c r="F599" s="1"/>
      <c r="G599" s="1"/>
    </row>
    <row r="600" spans="1:7" x14ac:dyDescent="0.2">
      <c r="A600">
        <f>GOF!F$12/1000+A599</f>
        <v>9.5840000000000067</v>
      </c>
      <c r="B600" t="e">
        <f t="shared" si="19"/>
        <v>#NUM!</v>
      </c>
      <c r="C600" t="e">
        <f>IF(A600&gt;=GOF!$F$11,B600,0)</f>
        <v>#NUM!</v>
      </c>
      <c r="D600" s="1" t="e">
        <f t="shared" si="18"/>
        <v>#NUM!</v>
      </c>
      <c r="E600" s="23" t="str">
        <f>IF(GOF!D600&gt;0,(GOF!C600-GOF!D600)^2/GOF!D600,"")</f>
        <v/>
      </c>
      <c r="F600" s="1"/>
      <c r="G600" s="1"/>
    </row>
    <row r="601" spans="1:7" x14ac:dyDescent="0.2">
      <c r="A601">
        <f>GOF!F$12/1000+A600</f>
        <v>9.6000000000000068</v>
      </c>
      <c r="B601" t="e">
        <f t="shared" si="19"/>
        <v>#NUM!</v>
      </c>
      <c r="C601" t="e">
        <f>IF(A601&gt;=GOF!$F$11,B601,0)</f>
        <v>#NUM!</v>
      </c>
      <c r="D601" s="1" t="e">
        <f t="shared" si="18"/>
        <v>#NUM!</v>
      </c>
      <c r="E601" s="23" t="str">
        <f>IF(GOF!D601&gt;0,(GOF!C601-GOF!D601)^2/GOF!D601,"")</f>
        <v/>
      </c>
      <c r="F601" s="1"/>
      <c r="G601" s="1"/>
    </row>
    <row r="602" spans="1:7" x14ac:dyDescent="0.2">
      <c r="A602">
        <f>GOF!F$12/1000+A601</f>
        <v>9.6160000000000068</v>
      </c>
      <c r="B602" t="e">
        <f t="shared" si="19"/>
        <v>#NUM!</v>
      </c>
      <c r="C602" t="e">
        <f>IF(A602&gt;=GOF!$F$11,B602,0)</f>
        <v>#NUM!</v>
      </c>
      <c r="D602" s="1" t="e">
        <f t="shared" si="18"/>
        <v>#NUM!</v>
      </c>
      <c r="E602" s="23" t="str">
        <f>IF(GOF!D602&gt;0,(GOF!C602-GOF!D602)^2/GOF!D602,"")</f>
        <v/>
      </c>
      <c r="F602" s="1"/>
      <c r="G602" s="1"/>
    </row>
    <row r="603" spans="1:7" x14ac:dyDescent="0.2">
      <c r="A603">
        <f>GOF!F$12/1000+A602</f>
        <v>9.6320000000000068</v>
      </c>
      <c r="B603" t="e">
        <f t="shared" si="19"/>
        <v>#NUM!</v>
      </c>
      <c r="C603" t="e">
        <f>IF(A603&gt;=GOF!$F$11,B603,0)</f>
        <v>#NUM!</v>
      </c>
      <c r="D603" s="1" t="e">
        <f t="shared" si="18"/>
        <v>#NUM!</v>
      </c>
      <c r="E603" s="23" t="str">
        <f>IF(GOF!D603&gt;0,(GOF!C603-GOF!D603)^2/GOF!D603,"")</f>
        <v/>
      </c>
      <c r="F603" s="1"/>
      <c r="G603" s="1"/>
    </row>
    <row r="604" spans="1:7" x14ac:dyDescent="0.2">
      <c r="A604">
        <f>GOF!F$12/1000+A603</f>
        <v>9.6480000000000068</v>
      </c>
      <c r="B604" t="e">
        <f t="shared" si="19"/>
        <v>#NUM!</v>
      </c>
      <c r="C604" t="e">
        <f>IF(A604&gt;=GOF!$F$11,B604,0)</f>
        <v>#NUM!</v>
      </c>
      <c r="D604" s="1" t="e">
        <f t="shared" si="18"/>
        <v>#NUM!</v>
      </c>
      <c r="E604" s="23" t="str">
        <f>IF(GOF!D604&gt;0,(GOF!C604-GOF!D604)^2/GOF!D604,"")</f>
        <v/>
      </c>
      <c r="F604" s="1"/>
      <c r="G604" s="1"/>
    </row>
    <row r="605" spans="1:7" x14ac:dyDescent="0.2">
      <c r="A605">
        <f>GOF!F$12/1000+A604</f>
        <v>9.6640000000000068</v>
      </c>
      <c r="B605" t="e">
        <f t="shared" si="19"/>
        <v>#NUM!</v>
      </c>
      <c r="C605" t="e">
        <f>IF(A605&gt;=GOF!$F$11,B605,0)</f>
        <v>#NUM!</v>
      </c>
      <c r="D605" s="1" t="e">
        <f t="shared" si="18"/>
        <v>#NUM!</v>
      </c>
      <c r="E605" s="23" t="str">
        <f>IF(GOF!D605&gt;0,(GOF!C605-GOF!D605)^2/GOF!D605,"")</f>
        <v/>
      </c>
      <c r="F605" s="1"/>
      <c r="G605" s="1"/>
    </row>
    <row r="606" spans="1:7" x14ac:dyDescent="0.2">
      <c r="A606">
        <f>GOF!F$12/1000+A605</f>
        <v>9.6800000000000068</v>
      </c>
      <c r="B606" t="e">
        <f t="shared" si="19"/>
        <v>#NUM!</v>
      </c>
      <c r="C606" t="e">
        <f>IF(A606&gt;=GOF!$F$11,B606,0)</f>
        <v>#NUM!</v>
      </c>
      <c r="D606" s="1" t="e">
        <f t="shared" si="18"/>
        <v>#NUM!</v>
      </c>
      <c r="E606" s="23" t="str">
        <f>IF(GOF!D606&gt;0,(GOF!C606-GOF!D606)^2/GOF!D606,"")</f>
        <v/>
      </c>
      <c r="F606" s="1"/>
      <c r="G606" s="1"/>
    </row>
    <row r="607" spans="1:7" x14ac:dyDescent="0.2">
      <c r="A607">
        <f>GOF!F$12/1000+A606</f>
        <v>9.6960000000000068</v>
      </c>
      <c r="B607" t="e">
        <f t="shared" si="19"/>
        <v>#NUM!</v>
      </c>
      <c r="C607" t="e">
        <f>IF(A607&gt;=GOF!$F$11,B607,0)</f>
        <v>#NUM!</v>
      </c>
      <c r="D607" s="1" t="e">
        <f t="shared" si="18"/>
        <v>#NUM!</v>
      </c>
      <c r="E607" s="23" t="str">
        <f>IF(GOF!D607&gt;0,(GOF!C607-GOF!D607)^2/GOF!D607,"")</f>
        <v/>
      </c>
      <c r="F607" s="1"/>
      <c r="G607" s="1"/>
    </row>
    <row r="608" spans="1:7" x14ac:dyDescent="0.2">
      <c r="A608">
        <f>GOF!F$12/1000+A607</f>
        <v>9.7120000000000068</v>
      </c>
      <c r="B608" t="e">
        <f t="shared" si="19"/>
        <v>#NUM!</v>
      </c>
      <c r="C608" t="e">
        <f>IF(A608&gt;=GOF!$F$11,B608,0)</f>
        <v>#NUM!</v>
      </c>
      <c r="D608" s="1" t="e">
        <f t="shared" si="18"/>
        <v>#NUM!</v>
      </c>
      <c r="E608" s="23" t="str">
        <f>IF(GOF!D608&gt;0,(GOF!C608-GOF!D608)^2/GOF!D608,"")</f>
        <v/>
      </c>
      <c r="F608" s="1"/>
      <c r="G608" s="1"/>
    </row>
    <row r="609" spans="1:7" x14ac:dyDescent="0.2">
      <c r="A609">
        <f>GOF!F$12/1000+A608</f>
        <v>9.7280000000000069</v>
      </c>
      <c r="B609" t="e">
        <f t="shared" si="19"/>
        <v>#NUM!</v>
      </c>
      <c r="C609" t="e">
        <f>IF(A609&gt;=GOF!$F$11,B609,0)</f>
        <v>#NUM!</v>
      </c>
      <c r="D609" s="1" t="e">
        <f t="shared" si="18"/>
        <v>#NUM!</v>
      </c>
      <c r="E609" s="23" t="str">
        <f>IF(GOF!D609&gt;0,(GOF!C609-GOF!D609)^2/GOF!D609,"")</f>
        <v/>
      </c>
      <c r="F609" s="1"/>
      <c r="G609" s="1"/>
    </row>
    <row r="610" spans="1:7" x14ac:dyDescent="0.2">
      <c r="A610">
        <f>GOF!F$12/1000+A609</f>
        <v>9.7440000000000069</v>
      </c>
      <c r="B610" t="e">
        <f t="shared" si="19"/>
        <v>#NUM!</v>
      </c>
      <c r="C610" t="e">
        <f>IF(A610&gt;=GOF!$F$11,B610,0)</f>
        <v>#NUM!</v>
      </c>
      <c r="D610" s="1" t="e">
        <f t="shared" si="18"/>
        <v>#NUM!</v>
      </c>
      <c r="E610" s="23" t="str">
        <f>IF(GOF!D610&gt;0,(GOF!C610-GOF!D610)^2/GOF!D610,"")</f>
        <v/>
      </c>
      <c r="F610" s="1"/>
      <c r="G610" s="1"/>
    </row>
    <row r="611" spans="1:7" x14ac:dyDescent="0.2">
      <c r="A611">
        <f>GOF!F$12/1000+A610</f>
        <v>9.7600000000000069</v>
      </c>
      <c r="B611" t="e">
        <f t="shared" si="19"/>
        <v>#NUM!</v>
      </c>
      <c r="C611" t="e">
        <f>IF(A611&gt;=GOF!$F$11,B611,0)</f>
        <v>#NUM!</v>
      </c>
      <c r="D611" s="1" t="e">
        <f t="shared" si="18"/>
        <v>#NUM!</v>
      </c>
      <c r="E611" s="23" t="str">
        <f>IF(GOF!D611&gt;0,(GOF!C611-GOF!D611)^2/GOF!D611,"")</f>
        <v/>
      </c>
      <c r="F611" s="1"/>
      <c r="G611" s="1"/>
    </row>
    <row r="612" spans="1:7" x14ac:dyDescent="0.2">
      <c r="A612">
        <f>GOF!F$12/1000+A611</f>
        <v>9.7760000000000069</v>
      </c>
      <c r="B612" t="e">
        <f t="shared" si="19"/>
        <v>#NUM!</v>
      </c>
      <c r="C612" t="e">
        <f>IF(A612&gt;=GOF!$F$11,B612,0)</f>
        <v>#NUM!</v>
      </c>
      <c r="D612" s="1" t="e">
        <f t="shared" si="18"/>
        <v>#NUM!</v>
      </c>
      <c r="E612" s="23" t="str">
        <f>IF(GOF!D612&gt;0,(GOF!C612-GOF!D612)^2/GOF!D612,"")</f>
        <v/>
      </c>
      <c r="F612" s="1"/>
      <c r="G612" s="1"/>
    </row>
    <row r="613" spans="1:7" x14ac:dyDescent="0.2">
      <c r="A613">
        <f>GOF!F$12/1000+A612</f>
        <v>9.7920000000000069</v>
      </c>
      <c r="B613" t="e">
        <f t="shared" si="19"/>
        <v>#NUM!</v>
      </c>
      <c r="C613" t="e">
        <f>IF(A613&gt;=GOF!$F$11,B613,0)</f>
        <v>#NUM!</v>
      </c>
      <c r="D613" s="1" t="e">
        <f t="shared" si="18"/>
        <v>#NUM!</v>
      </c>
      <c r="E613" s="23" t="str">
        <f>IF(GOF!D613&gt;0,(GOF!C613-GOF!D613)^2/GOF!D613,"")</f>
        <v/>
      </c>
      <c r="F613" s="1"/>
      <c r="G613" s="1"/>
    </row>
    <row r="614" spans="1:7" x14ac:dyDescent="0.2">
      <c r="A614">
        <f>GOF!F$12/1000+A613</f>
        <v>9.8080000000000069</v>
      </c>
      <c r="B614" t="e">
        <f t="shared" si="19"/>
        <v>#NUM!</v>
      </c>
      <c r="C614" t="e">
        <f>IF(A614&gt;=GOF!$F$11,B614,0)</f>
        <v>#NUM!</v>
      </c>
      <c r="D614" s="1" t="e">
        <f t="shared" si="18"/>
        <v>#NUM!</v>
      </c>
      <c r="E614" s="23" t="str">
        <f>IF(GOF!D614&gt;0,(GOF!C614-GOF!D614)^2/GOF!D614,"")</f>
        <v/>
      </c>
      <c r="F614" s="1"/>
      <c r="G614" s="1"/>
    </row>
    <row r="615" spans="1:7" x14ac:dyDescent="0.2">
      <c r="A615">
        <f>GOF!F$12/1000+A614</f>
        <v>9.8240000000000069</v>
      </c>
      <c r="B615" t="e">
        <f t="shared" si="19"/>
        <v>#NUM!</v>
      </c>
      <c r="C615" t="e">
        <f>IF(A615&gt;=GOF!$F$11,B615,0)</f>
        <v>#NUM!</v>
      </c>
      <c r="D615" s="1" t="e">
        <f t="shared" si="18"/>
        <v>#NUM!</v>
      </c>
      <c r="E615" s="23" t="str">
        <f>IF(GOF!D615&gt;0,(GOF!C615-GOF!D615)^2/GOF!D615,"")</f>
        <v/>
      </c>
      <c r="F615" s="1"/>
      <c r="G615" s="1"/>
    </row>
    <row r="616" spans="1:7" x14ac:dyDescent="0.2">
      <c r="A616">
        <f>GOF!F$12/1000+A615</f>
        <v>9.840000000000007</v>
      </c>
      <c r="B616" t="e">
        <f t="shared" si="19"/>
        <v>#NUM!</v>
      </c>
      <c r="C616" t="e">
        <f>IF(A616&gt;=GOF!$F$11,B616,0)</f>
        <v>#NUM!</v>
      </c>
      <c r="D616" s="1" t="e">
        <f t="shared" si="18"/>
        <v>#NUM!</v>
      </c>
      <c r="E616" s="23" t="str">
        <f>IF(GOF!D616&gt;0,(GOF!C616-GOF!D616)^2/GOF!D616,"")</f>
        <v/>
      </c>
      <c r="F616" s="1"/>
      <c r="G616" s="1"/>
    </row>
    <row r="617" spans="1:7" x14ac:dyDescent="0.2">
      <c r="A617">
        <f>GOF!F$12/1000+A616</f>
        <v>9.856000000000007</v>
      </c>
      <c r="B617" t="e">
        <f t="shared" si="19"/>
        <v>#NUM!</v>
      </c>
      <c r="C617" t="e">
        <f>IF(A617&gt;=GOF!$F$11,B617,0)</f>
        <v>#NUM!</v>
      </c>
      <c r="D617" s="1" t="e">
        <f t="shared" si="18"/>
        <v>#NUM!</v>
      </c>
      <c r="E617" s="23" t="str">
        <f>IF(GOF!D617&gt;0,(GOF!C617-GOF!D617)^2/GOF!D617,"")</f>
        <v/>
      </c>
      <c r="F617" s="1"/>
      <c r="G617" s="1"/>
    </row>
    <row r="618" spans="1:7" x14ac:dyDescent="0.2">
      <c r="A618">
        <f>GOF!F$12/1000+A617</f>
        <v>9.872000000000007</v>
      </c>
      <c r="B618" t="e">
        <f t="shared" si="19"/>
        <v>#NUM!</v>
      </c>
      <c r="C618" t="e">
        <f>IF(A618&gt;=GOF!$F$11,B618,0)</f>
        <v>#NUM!</v>
      </c>
      <c r="D618" s="1" t="e">
        <f t="shared" si="18"/>
        <v>#NUM!</v>
      </c>
      <c r="E618" s="23" t="str">
        <f>IF(GOF!D618&gt;0,(GOF!C618-GOF!D618)^2/GOF!D618,"")</f>
        <v/>
      </c>
      <c r="F618" s="1"/>
      <c r="G618" s="1"/>
    </row>
    <row r="619" spans="1:7" x14ac:dyDescent="0.2">
      <c r="A619">
        <f>GOF!F$12/1000+A618</f>
        <v>9.888000000000007</v>
      </c>
      <c r="B619" t="e">
        <f t="shared" si="19"/>
        <v>#NUM!</v>
      </c>
      <c r="C619" t="e">
        <f>IF(A619&gt;=GOF!$F$11,B619,0)</f>
        <v>#NUM!</v>
      </c>
      <c r="D619" s="1" t="e">
        <f t="shared" si="18"/>
        <v>#NUM!</v>
      </c>
      <c r="E619" s="23" t="str">
        <f>IF(GOF!D619&gt;0,(GOF!C619-GOF!D619)^2/GOF!D619,"")</f>
        <v/>
      </c>
      <c r="F619" s="1"/>
      <c r="G619" s="1"/>
    </row>
    <row r="620" spans="1:7" x14ac:dyDescent="0.2">
      <c r="A620">
        <f>GOF!F$12/1000+A619</f>
        <v>9.904000000000007</v>
      </c>
      <c r="B620" t="e">
        <f t="shared" si="19"/>
        <v>#NUM!</v>
      </c>
      <c r="C620" t="e">
        <f>IF(A620&gt;=GOF!$F$11,B620,0)</f>
        <v>#NUM!</v>
      </c>
      <c r="D620" s="1" t="e">
        <f t="shared" si="18"/>
        <v>#NUM!</v>
      </c>
      <c r="E620" s="23" t="str">
        <f>IF(GOF!D620&gt;0,(GOF!C620-GOF!D620)^2/GOF!D620,"")</f>
        <v/>
      </c>
      <c r="F620" s="1"/>
      <c r="G620" s="1"/>
    </row>
    <row r="621" spans="1:7" x14ac:dyDescent="0.2">
      <c r="A621">
        <f>GOF!F$12/1000+A620</f>
        <v>9.920000000000007</v>
      </c>
      <c r="B621" t="e">
        <f t="shared" si="19"/>
        <v>#NUM!</v>
      </c>
      <c r="C621" t="e">
        <f>IF(A621&gt;=GOF!$F$11,B621,0)</f>
        <v>#NUM!</v>
      </c>
      <c r="D621" s="1" t="e">
        <f t="shared" si="18"/>
        <v>#NUM!</v>
      </c>
      <c r="E621" s="23" t="str">
        <f>IF(GOF!D621&gt;0,(GOF!C621-GOF!D621)^2/GOF!D621,"")</f>
        <v/>
      </c>
      <c r="F621" s="1"/>
      <c r="G621" s="1"/>
    </row>
    <row r="622" spans="1:7" x14ac:dyDescent="0.2">
      <c r="A622">
        <f>GOF!F$12/1000+A621</f>
        <v>9.936000000000007</v>
      </c>
      <c r="B622" t="e">
        <f t="shared" si="19"/>
        <v>#NUM!</v>
      </c>
      <c r="C622" t="e">
        <f>IF(A622&gt;=GOF!$F$11,B622,0)</f>
        <v>#NUM!</v>
      </c>
      <c r="D622" s="1" t="e">
        <f t="shared" si="18"/>
        <v>#NUM!</v>
      </c>
      <c r="E622" s="23" t="str">
        <f>IF(GOF!D622&gt;0,(GOF!C622-GOF!D622)^2/GOF!D622,"")</f>
        <v/>
      </c>
      <c r="F622" s="1"/>
      <c r="G622" s="1"/>
    </row>
    <row r="623" spans="1:7" x14ac:dyDescent="0.2">
      <c r="A623">
        <f>GOF!F$12/1000+A622</f>
        <v>9.9520000000000071</v>
      </c>
      <c r="B623" t="e">
        <f t="shared" si="19"/>
        <v>#NUM!</v>
      </c>
      <c r="C623" t="e">
        <f>IF(A623&gt;=GOF!$F$11,B623,0)</f>
        <v>#NUM!</v>
      </c>
      <c r="D623" s="1" t="e">
        <f t="shared" si="18"/>
        <v>#NUM!</v>
      </c>
      <c r="E623" s="23" t="str">
        <f>IF(GOF!D623&gt;0,(GOF!C623-GOF!D623)^2/GOF!D623,"")</f>
        <v/>
      </c>
      <c r="F623" s="1"/>
      <c r="G623" s="1"/>
    </row>
    <row r="624" spans="1:7" x14ac:dyDescent="0.2">
      <c r="A624">
        <f>GOF!F$12/1000+A623</f>
        <v>9.9680000000000071</v>
      </c>
      <c r="B624" t="e">
        <f t="shared" si="19"/>
        <v>#NUM!</v>
      </c>
      <c r="C624" t="e">
        <f>IF(A624&gt;=GOF!$F$11,B624,0)</f>
        <v>#NUM!</v>
      </c>
      <c r="D624" s="1" t="e">
        <f t="shared" si="18"/>
        <v>#NUM!</v>
      </c>
      <c r="E624" s="23" t="str">
        <f>IF(GOF!D624&gt;0,(GOF!C624-GOF!D624)^2/GOF!D624,"")</f>
        <v/>
      </c>
      <c r="F624" s="1"/>
      <c r="G624" s="1"/>
    </row>
    <row r="625" spans="1:7" x14ac:dyDescent="0.2">
      <c r="A625">
        <f>GOF!F$12/1000+A624</f>
        <v>9.9840000000000071</v>
      </c>
      <c r="B625" t="e">
        <f t="shared" si="19"/>
        <v>#NUM!</v>
      </c>
      <c r="C625" t="e">
        <f>IF(A625&gt;=GOF!$F$11,B625,0)</f>
        <v>#NUM!</v>
      </c>
      <c r="D625" s="1" t="e">
        <f t="shared" si="18"/>
        <v>#NUM!</v>
      </c>
      <c r="E625" s="23" t="str">
        <f>IF(GOF!D625&gt;0,(GOF!C625-GOF!D625)^2/GOF!D625,"")</f>
        <v/>
      </c>
      <c r="F625" s="1"/>
      <c r="G625" s="1"/>
    </row>
    <row r="626" spans="1:7" x14ac:dyDescent="0.2">
      <c r="A626">
        <f>GOF!F$12/1000+A625</f>
        <v>10.000000000000007</v>
      </c>
      <c r="B626" t="e">
        <f t="shared" si="19"/>
        <v>#NUM!</v>
      </c>
      <c r="C626" t="e">
        <f>IF(A626&gt;=GOF!$F$11,B626,0)</f>
        <v>#NUM!</v>
      </c>
      <c r="D626" s="1" t="e">
        <f t="shared" si="18"/>
        <v>#NUM!</v>
      </c>
      <c r="E626" s="23" t="str">
        <f>IF(GOF!D626&gt;0,(GOF!C626-GOF!D626)^2/GOF!D626,"")</f>
        <v/>
      </c>
      <c r="F626" s="1"/>
      <c r="G626" s="1"/>
    </row>
    <row r="627" spans="1:7" x14ac:dyDescent="0.2">
      <c r="A627">
        <f>GOF!F$12/1000+A626</f>
        <v>10.016000000000007</v>
      </c>
      <c r="B627" t="e">
        <f t="shared" si="19"/>
        <v>#NUM!</v>
      </c>
      <c r="C627" t="e">
        <f>IF(A627&gt;=GOF!$F$11,B627,0)</f>
        <v>#NUM!</v>
      </c>
      <c r="D627" s="1" t="e">
        <f t="shared" si="18"/>
        <v>#NUM!</v>
      </c>
      <c r="E627" s="23" t="str">
        <f>IF(GOF!D627&gt;0,(GOF!C627-GOF!D627)^2/GOF!D627,"")</f>
        <v/>
      </c>
      <c r="F627" s="1"/>
      <c r="G627" s="1"/>
    </row>
    <row r="628" spans="1:7" x14ac:dyDescent="0.2">
      <c r="A628">
        <f>GOF!F$12/1000+A627</f>
        <v>10.032000000000007</v>
      </c>
      <c r="B628" t="e">
        <f t="shared" si="19"/>
        <v>#NUM!</v>
      </c>
      <c r="C628" t="e">
        <f>IF(A628&gt;=GOF!$F$11,B628,0)</f>
        <v>#NUM!</v>
      </c>
      <c r="D628" s="1" t="e">
        <f t="shared" si="18"/>
        <v>#NUM!</v>
      </c>
      <c r="E628" s="23" t="str">
        <f>IF(GOF!D628&gt;0,(GOF!C628-GOF!D628)^2/GOF!D628,"")</f>
        <v/>
      </c>
      <c r="F628" s="1"/>
      <c r="G628" s="1"/>
    </row>
    <row r="629" spans="1:7" x14ac:dyDescent="0.2">
      <c r="A629">
        <f>GOF!F$12/1000+A628</f>
        <v>10.048000000000007</v>
      </c>
      <c r="B629" t="e">
        <f t="shared" si="19"/>
        <v>#NUM!</v>
      </c>
      <c r="C629" t="e">
        <f>IF(A629&gt;=GOF!$F$11,B629,0)</f>
        <v>#NUM!</v>
      </c>
      <c r="D629" s="1" t="e">
        <f t="shared" si="18"/>
        <v>#NUM!</v>
      </c>
      <c r="E629" s="23" t="str">
        <f>IF(GOF!D629&gt;0,(GOF!C629-GOF!D629)^2/GOF!D629,"")</f>
        <v/>
      </c>
      <c r="F629" s="1"/>
      <c r="G629" s="1"/>
    </row>
    <row r="630" spans="1:7" x14ac:dyDescent="0.2">
      <c r="A630">
        <f>GOF!F$12/1000+A629</f>
        <v>10.064000000000007</v>
      </c>
      <c r="B630" t="e">
        <f t="shared" si="19"/>
        <v>#NUM!</v>
      </c>
      <c r="C630" t="e">
        <f>IF(A630&gt;=GOF!$F$11,B630,0)</f>
        <v>#NUM!</v>
      </c>
      <c r="D630" s="1" t="e">
        <f t="shared" si="18"/>
        <v>#NUM!</v>
      </c>
      <c r="E630" s="23" t="str">
        <f>IF(GOF!D630&gt;0,(GOF!C630-GOF!D630)^2/GOF!D630,"")</f>
        <v/>
      </c>
      <c r="F630" s="1"/>
      <c r="G630" s="1"/>
    </row>
    <row r="631" spans="1:7" x14ac:dyDescent="0.2">
      <c r="A631">
        <f>GOF!F$12/1000+A630</f>
        <v>10.080000000000007</v>
      </c>
      <c r="B631" t="e">
        <f t="shared" si="19"/>
        <v>#NUM!</v>
      </c>
      <c r="C631" t="e">
        <f>IF(A631&gt;=GOF!$F$11,B631,0)</f>
        <v>#NUM!</v>
      </c>
      <c r="D631" s="1" t="e">
        <f t="shared" si="18"/>
        <v>#NUM!</v>
      </c>
      <c r="E631" s="23" t="str">
        <f>IF(GOF!D631&gt;0,(GOF!C631-GOF!D631)^2/GOF!D631,"")</f>
        <v/>
      </c>
      <c r="F631" s="1"/>
      <c r="G631" s="1"/>
    </row>
    <row r="632" spans="1:7" x14ac:dyDescent="0.2">
      <c r="A632">
        <f>GOF!F$12/1000+A631</f>
        <v>10.096000000000007</v>
      </c>
      <c r="B632" t="e">
        <f t="shared" si="19"/>
        <v>#NUM!</v>
      </c>
      <c r="C632" t="e">
        <f>IF(A632&gt;=GOF!$F$11,B632,0)</f>
        <v>#NUM!</v>
      </c>
      <c r="D632" s="1" t="e">
        <f t="shared" si="18"/>
        <v>#NUM!</v>
      </c>
      <c r="E632" s="23" t="str">
        <f>IF(GOF!D632&gt;0,(GOF!C632-GOF!D632)^2/GOF!D632,"")</f>
        <v/>
      </c>
      <c r="F632" s="1"/>
      <c r="G632" s="1"/>
    </row>
    <row r="633" spans="1:7" x14ac:dyDescent="0.2">
      <c r="A633">
        <f>GOF!F$12/1000+A632</f>
        <v>10.112000000000007</v>
      </c>
      <c r="B633" t="e">
        <f t="shared" si="19"/>
        <v>#NUM!</v>
      </c>
      <c r="C633" t="e">
        <f>IF(A633&gt;=GOF!$F$11,B633,0)</f>
        <v>#NUM!</v>
      </c>
      <c r="D633" s="1" t="e">
        <f t="shared" si="18"/>
        <v>#NUM!</v>
      </c>
      <c r="E633" s="23" t="str">
        <f>IF(GOF!D633&gt;0,(GOF!C633-GOF!D633)^2/GOF!D633,"")</f>
        <v/>
      </c>
      <c r="F633" s="1"/>
      <c r="G633" s="1"/>
    </row>
    <row r="634" spans="1:7" x14ac:dyDescent="0.2">
      <c r="A634">
        <f>GOF!F$12/1000+A633</f>
        <v>10.128000000000007</v>
      </c>
      <c r="B634" t="e">
        <f t="shared" si="19"/>
        <v>#NUM!</v>
      </c>
      <c r="C634" t="e">
        <f>IF(A634&gt;=GOF!$F$11,B634,0)</f>
        <v>#NUM!</v>
      </c>
      <c r="D634" s="1" t="e">
        <f t="shared" si="18"/>
        <v>#NUM!</v>
      </c>
      <c r="E634" s="23" t="str">
        <f>IF(GOF!D634&gt;0,(GOF!C634-GOF!D634)^2/GOF!D634,"")</f>
        <v/>
      </c>
      <c r="F634" s="1"/>
      <c r="G634" s="1"/>
    </row>
    <row r="635" spans="1:7" x14ac:dyDescent="0.2">
      <c r="A635">
        <f>GOF!F$12/1000+A634</f>
        <v>10.144000000000007</v>
      </c>
      <c r="B635" t="e">
        <f t="shared" si="19"/>
        <v>#NUM!</v>
      </c>
      <c r="C635" t="e">
        <f>IF(A635&gt;=GOF!$F$11,B635,0)</f>
        <v>#NUM!</v>
      </c>
      <c r="D635" s="1" t="e">
        <f t="shared" si="18"/>
        <v>#NUM!</v>
      </c>
      <c r="E635" s="23" t="str">
        <f>IF(GOF!D635&gt;0,(GOF!C635-GOF!D635)^2/GOF!D635,"")</f>
        <v/>
      </c>
      <c r="F635" s="1"/>
      <c r="G635" s="1"/>
    </row>
    <row r="636" spans="1:7" x14ac:dyDescent="0.2">
      <c r="A636">
        <f>GOF!F$12/1000+A635</f>
        <v>10.160000000000007</v>
      </c>
      <c r="B636" t="e">
        <f t="shared" si="19"/>
        <v>#NUM!</v>
      </c>
      <c r="C636" t="e">
        <f>IF(A636&gt;=GOF!$F$11,B636,0)</f>
        <v>#NUM!</v>
      </c>
      <c r="D636" s="1" t="e">
        <f t="shared" si="18"/>
        <v>#NUM!</v>
      </c>
      <c r="E636" s="23" t="str">
        <f>IF(GOF!D636&gt;0,(GOF!C636-GOF!D636)^2/GOF!D636,"")</f>
        <v/>
      </c>
      <c r="F636" s="1"/>
      <c r="G636" s="1"/>
    </row>
    <row r="637" spans="1:7" x14ac:dyDescent="0.2">
      <c r="A637">
        <f>GOF!F$12/1000+A636</f>
        <v>10.176000000000007</v>
      </c>
      <c r="B637" t="e">
        <f t="shared" si="19"/>
        <v>#NUM!</v>
      </c>
      <c r="C637" t="e">
        <f>IF(A637&gt;=GOF!$F$11,B637,0)</f>
        <v>#NUM!</v>
      </c>
      <c r="D637" s="1" t="e">
        <f t="shared" si="18"/>
        <v>#NUM!</v>
      </c>
      <c r="E637" s="23" t="str">
        <f>IF(GOF!D637&gt;0,(GOF!C637-GOF!D637)^2/GOF!D637,"")</f>
        <v/>
      </c>
      <c r="F637" s="1"/>
      <c r="G637" s="1"/>
    </row>
    <row r="638" spans="1:7" x14ac:dyDescent="0.2">
      <c r="A638">
        <f>GOF!F$12/1000+A637</f>
        <v>10.192000000000007</v>
      </c>
      <c r="B638" t="e">
        <f t="shared" si="19"/>
        <v>#NUM!</v>
      </c>
      <c r="C638" t="e">
        <f>IF(A638&gt;=GOF!$F$11,B638,0)</f>
        <v>#NUM!</v>
      </c>
      <c r="D638" s="1" t="e">
        <f t="shared" si="18"/>
        <v>#NUM!</v>
      </c>
      <c r="E638" s="23" t="str">
        <f>IF(GOF!D638&gt;0,(GOF!C638-GOF!D638)^2/GOF!D638,"")</f>
        <v/>
      </c>
      <c r="F638" s="1"/>
      <c r="G638" s="1"/>
    </row>
    <row r="639" spans="1:7" x14ac:dyDescent="0.2">
      <c r="A639">
        <f>GOF!F$12/1000+A638</f>
        <v>10.208000000000007</v>
      </c>
      <c r="B639" t="e">
        <f t="shared" si="19"/>
        <v>#NUM!</v>
      </c>
      <c r="C639" t="e">
        <f>IF(A639&gt;=GOF!$F$11,B639,0)</f>
        <v>#NUM!</v>
      </c>
      <c r="D639" s="1" t="e">
        <f t="shared" si="18"/>
        <v>#NUM!</v>
      </c>
      <c r="E639" s="23" t="str">
        <f>IF(GOF!D639&gt;0,(GOF!C639-GOF!D639)^2/GOF!D639,"")</f>
        <v/>
      </c>
      <c r="F639" s="1"/>
      <c r="G639" s="1"/>
    </row>
    <row r="640" spans="1:7" x14ac:dyDescent="0.2">
      <c r="A640">
        <f>GOF!F$12/1000+A639</f>
        <v>10.224000000000007</v>
      </c>
      <c r="B640" t="e">
        <f t="shared" si="19"/>
        <v>#NUM!</v>
      </c>
      <c r="C640" t="e">
        <f>IF(A640&gt;=GOF!$F$11,B640,0)</f>
        <v>#NUM!</v>
      </c>
      <c r="D640" s="1" t="e">
        <f t="shared" si="18"/>
        <v>#NUM!</v>
      </c>
      <c r="E640" s="23" t="str">
        <f>IF(GOF!D640&gt;0,(GOF!C640-GOF!D640)^2/GOF!D640,"")</f>
        <v/>
      </c>
      <c r="F640" s="1"/>
      <c r="G640" s="1"/>
    </row>
    <row r="641" spans="1:7" x14ac:dyDescent="0.2">
      <c r="A641">
        <f>GOF!F$12/1000+A640</f>
        <v>10.240000000000007</v>
      </c>
      <c r="B641" t="e">
        <f t="shared" si="19"/>
        <v>#NUM!</v>
      </c>
      <c r="C641" t="e">
        <f>IF(A641&gt;=GOF!$F$11,B641,0)</f>
        <v>#NUM!</v>
      </c>
      <c r="D641" s="1" t="e">
        <f t="shared" si="18"/>
        <v>#NUM!</v>
      </c>
      <c r="E641" s="23" t="str">
        <f>IF(GOF!D641&gt;0,(GOF!C641-GOF!D641)^2/GOF!D641,"")</f>
        <v/>
      </c>
      <c r="F641" s="1"/>
      <c r="G641" s="1"/>
    </row>
    <row r="642" spans="1:7" x14ac:dyDescent="0.2">
      <c r="A642">
        <f>GOF!F$12/1000+A641</f>
        <v>10.256000000000007</v>
      </c>
      <c r="B642" t="e">
        <f t="shared" si="19"/>
        <v>#NUM!</v>
      </c>
      <c r="C642" t="e">
        <f>IF(A642&gt;=GOF!$F$11,B642,0)</f>
        <v>#NUM!</v>
      </c>
      <c r="D642" s="1" t="e">
        <f t="shared" ref="D642:D705" si="20">CHIDIST(A642,F$1)</f>
        <v>#NUM!</v>
      </c>
      <c r="E642" s="23" t="str">
        <f>IF(GOF!D642&gt;0,(GOF!C642-GOF!D642)^2/GOF!D642,"")</f>
        <v/>
      </c>
      <c r="F642" s="1"/>
      <c r="G642" s="1"/>
    </row>
    <row r="643" spans="1:7" x14ac:dyDescent="0.2">
      <c r="A643">
        <f>GOF!F$12/1000+A642</f>
        <v>10.272000000000007</v>
      </c>
      <c r="B643" t="e">
        <f t="shared" ref="B643:B706" si="21">_xlfn.CHISQ.DIST(A643,F$1,FALSE)</f>
        <v>#NUM!</v>
      </c>
      <c r="C643" t="e">
        <f>IF(A643&gt;=GOF!$F$11,B643,0)</f>
        <v>#NUM!</v>
      </c>
      <c r="D643" s="1" t="e">
        <f t="shared" si="20"/>
        <v>#NUM!</v>
      </c>
      <c r="E643" s="23" t="str">
        <f>IF(GOF!D643&gt;0,(GOF!C643-GOF!D643)^2/GOF!D643,"")</f>
        <v/>
      </c>
      <c r="F643" s="1"/>
      <c r="G643" s="1"/>
    </row>
    <row r="644" spans="1:7" x14ac:dyDescent="0.2">
      <c r="A644">
        <f>GOF!F$12/1000+A643</f>
        <v>10.288000000000007</v>
      </c>
      <c r="B644" t="e">
        <f t="shared" si="21"/>
        <v>#NUM!</v>
      </c>
      <c r="C644" t="e">
        <f>IF(A644&gt;=GOF!$F$11,B644,0)</f>
        <v>#NUM!</v>
      </c>
      <c r="D644" s="1" t="e">
        <f t="shared" si="20"/>
        <v>#NUM!</v>
      </c>
      <c r="E644" s="23" t="str">
        <f>IF(GOF!D644&gt;0,(GOF!C644-GOF!D644)^2/GOF!D644,"")</f>
        <v/>
      </c>
      <c r="F644" s="1"/>
      <c r="G644" s="1"/>
    </row>
    <row r="645" spans="1:7" x14ac:dyDescent="0.2">
      <c r="A645">
        <f>GOF!F$12/1000+A644</f>
        <v>10.304000000000007</v>
      </c>
      <c r="B645" t="e">
        <f t="shared" si="21"/>
        <v>#NUM!</v>
      </c>
      <c r="C645" t="e">
        <f>IF(A645&gt;=GOF!$F$11,B645,0)</f>
        <v>#NUM!</v>
      </c>
      <c r="D645" s="1" t="e">
        <f t="shared" si="20"/>
        <v>#NUM!</v>
      </c>
      <c r="E645" s="23" t="str">
        <f>IF(GOF!D645&gt;0,(GOF!C645-GOF!D645)^2/GOF!D645,"")</f>
        <v/>
      </c>
      <c r="F645" s="1"/>
      <c r="G645" s="1"/>
    </row>
    <row r="646" spans="1:7" x14ac:dyDescent="0.2">
      <c r="A646">
        <f>GOF!F$12/1000+A645</f>
        <v>10.320000000000007</v>
      </c>
      <c r="B646" t="e">
        <f t="shared" si="21"/>
        <v>#NUM!</v>
      </c>
      <c r="C646" t="e">
        <f>IF(A646&gt;=GOF!$F$11,B646,0)</f>
        <v>#NUM!</v>
      </c>
      <c r="D646" s="1" t="e">
        <f t="shared" si="20"/>
        <v>#NUM!</v>
      </c>
      <c r="E646" s="23" t="str">
        <f>IF(GOF!D646&gt;0,(GOF!C646-GOF!D646)^2/GOF!D646,"")</f>
        <v/>
      </c>
      <c r="F646" s="1"/>
      <c r="G646" s="1"/>
    </row>
    <row r="647" spans="1:7" x14ac:dyDescent="0.2">
      <c r="A647">
        <f>GOF!F$12/1000+A646</f>
        <v>10.336000000000007</v>
      </c>
      <c r="B647" t="e">
        <f t="shared" si="21"/>
        <v>#NUM!</v>
      </c>
      <c r="C647" t="e">
        <f>IF(A647&gt;=GOF!$F$11,B647,0)</f>
        <v>#NUM!</v>
      </c>
      <c r="D647" s="1" t="e">
        <f t="shared" si="20"/>
        <v>#NUM!</v>
      </c>
      <c r="E647" s="23" t="str">
        <f>IF(GOF!D647&gt;0,(GOF!C647-GOF!D647)^2/GOF!D647,"")</f>
        <v/>
      </c>
      <c r="F647" s="1"/>
      <c r="G647" s="1"/>
    </row>
    <row r="648" spans="1:7" x14ac:dyDescent="0.2">
      <c r="A648">
        <f>GOF!F$12/1000+A647</f>
        <v>10.352000000000007</v>
      </c>
      <c r="B648" t="e">
        <f t="shared" si="21"/>
        <v>#NUM!</v>
      </c>
      <c r="C648" t="e">
        <f>IF(A648&gt;=GOF!$F$11,B648,0)</f>
        <v>#NUM!</v>
      </c>
      <c r="D648" s="1" t="e">
        <f t="shared" si="20"/>
        <v>#NUM!</v>
      </c>
      <c r="E648" s="23" t="str">
        <f>IF(GOF!D648&gt;0,(GOF!C648-GOF!D648)^2/GOF!D648,"")</f>
        <v/>
      </c>
      <c r="F648" s="1"/>
      <c r="G648" s="1"/>
    </row>
    <row r="649" spans="1:7" x14ac:dyDescent="0.2">
      <c r="A649">
        <f>GOF!F$12/1000+A648</f>
        <v>10.368000000000007</v>
      </c>
      <c r="B649" t="e">
        <f t="shared" si="21"/>
        <v>#NUM!</v>
      </c>
      <c r="C649" t="e">
        <f>IF(A649&gt;=GOF!$F$11,B649,0)</f>
        <v>#NUM!</v>
      </c>
      <c r="D649" s="1" t="e">
        <f t="shared" si="20"/>
        <v>#NUM!</v>
      </c>
      <c r="E649" s="23" t="str">
        <f>IF(GOF!D649&gt;0,(GOF!C649-GOF!D649)^2/GOF!D649,"")</f>
        <v/>
      </c>
      <c r="F649" s="1"/>
      <c r="G649" s="1"/>
    </row>
    <row r="650" spans="1:7" x14ac:dyDescent="0.2">
      <c r="A650">
        <f>GOF!F$12/1000+A649</f>
        <v>10.384000000000007</v>
      </c>
      <c r="B650" t="e">
        <f t="shared" si="21"/>
        <v>#NUM!</v>
      </c>
      <c r="C650" t="e">
        <f>IF(A650&gt;=GOF!$F$11,B650,0)</f>
        <v>#NUM!</v>
      </c>
      <c r="D650" s="1" t="e">
        <f t="shared" si="20"/>
        <v>#NUM!</v>
      </c>
      <c r="E650" s="23" t="str">
        <f>IF(GOF!D650&gt;0,(GOF!C650-GOF!D650)^2/GOF!D650,"")</f>
        <v/>
      </c>
      <c r="F650" s="1"/>
      <c r="G650" s="1"/>
    </row>
    <row r="651" spans="1:7" x14ac:dyDescent="0.2">
      <c r="A651">
        <f>GOF!F$12/1000+A650</f>
        <v>10.400000000000007</v>
      </c>
      <c r="B651" t="e">
        <f t="shared" si="21"/>
        <v>#NUM!</v>
      </c>
      <c r="C651" t="e">
        <f>IF(A651&gt;=GOF!$F$11,B651,0)</f>
        <v>#NUM!</v>
      </c>
      <c r="D651" s="1" t="e">
        <f t="shared" si="20"/>
        <v>#NUM!</v>
      </c>
      <c r="E651" s="23" t="str">
        <f>IF(GOF!D651&gt;0,(GOF!C651-GOF!D651)^2/GOF!D651,"")</f>
        <v/>
      </c>
      <c r="F651" s="1"/>
      <c r="G651" s="1"/>
    </row>
    <row r="652" spans="1:7" x14ac:dyDescent="0.2">
      <c r="A652">
        <f>GOF!F$12/1000+A651</f>
        <v>10.416000000000007</v>
      </c>
      <c r="B652" t="e">
        <f t="shared" si="21"/>
        <v>#NUM!</v>
      </c>
      <c r="C652" t="e">
        <f>IF(A652&gt;=GOF!$F$11,B652,0)</f>
        <v>#NUM!</v>
      </c>
      <c r="D652" s="1" t="e">
        <f t="shared" si="20"/>
        <v>#NUM!</v>
      </c>
      <c r="E652" s="23" t="str">
        <f>IF(GOF!D652&gt;0,(GOF!C652-GOF!D652)^2/GOF!D652,"")</f>
        <v/>
      </c>
      <c r="F652" s="1"/>
      <c r="G652" s="1"/>
    </row>
    <row r="653" spans="1:7" x14ac:dyDescent="0.2">
      <c r="A653">
        <f>GOF!F$12/1000+A652</f>
        <v>10.432000000000007</v>
      </c>
      <c r="B653" t="e">
        <f t="shared" si="21"/>
        <v>#NUM!</v>
      </c>
      <c r="C653" t="e">
        <f>IF(A653&gt;=GOF!$F$11,B653,0)</f>
        <v>#NUM!</v>
      </c>
      <c r="D653" s="1" t="e">
        <f t="shared" si="20"/>
        <v>#NUM!</v>
      </c>
      <c r="E653" s="23" t="str">
        <f>IF(GOF!D653&gt;0,(GOF!C653-GOF!D653)^2/GOF!D653,"")</f>
        <v/>
      </c>
      <c r="F653" s="1"/>
      <c r="G653" s="1"/>
    </row>
    <row r="654" spans="1:7" x14ac:dyDescent="0.2">
      <c r="A654">
        <f>GOF!F$12/1000+A653</f>
        <v>10.448000000000008</v>
      </c>
      <c r="B654" t="e">
        <f t="shared" si="21"/>
        <v>#NUM!</v>
      </c>
      <c r="C654" t="e">
        <f>IF(A654&gt;=GOF!$F$11,B654,0)</f>
        <v>#NUM!</v>
      </c>
      <c r="D654" s="1" t="e">
        <f t="shared" si="20"/>
        <v>#NUM!</v>
      </c>
      <c r="E654" s="23" t="str">
        <f>IF(GOF!D654&gt;0,(GOF!C654-GOF!D654)^2/GOF!D654,"")</f>
        <v/>
      </c>
      <c r="F654" s="1"/>
      <c r="G654" s="1"/>
    </row>
    <row r="655" spans="1:7" x14ac:dyDescent="0.2">
      <c r="A655">
        <f>GOF!F$12/1000+A654</f>
        <v>10.464000000000008</v>
      </c>
      <c r="B655" t="e">
        <f t="shared" si="21"/>
        <v>#NUM!</v>
      </c>
      <c r="C655" t="e">
        <f>IF(A655&gt;=GOF!$F$11,B655,0)</f>
        <v>#NUM!</v>
      </c>
      <c r="D655" s="1" t="e">
        <f t="shared" si="20"/>
        <v>#NUM!</v>
      </c>
      <c r="E655" s="23" t="str">
        <f>IF(GOF!D655&gt;0,(GOF!C655-GOF!D655)^2/GOF!D655,"")</f>
        <v/>
      </c>
      <c r="F655" s="1"/>
      <c r="G655" s="1"/>
    </row>
    <row r="656" spans="1:7" x14ac:dyDescent="0.2">
      <c r="A656">
        <f>GOF!F$12/1000+A655</f>
        <v>10.480000000000008</v>
      </c>
      <c r="B656" t="e">
        <f t="shared" si="21"/>
        <v>#NUM!</v>
      </c>
      <c r="C656" t="e">
        <f>IF(A656&gt;=GOF!$F$11,B656,0)</f>
        <v>#NUM!</v>
      </c>
      <c r="D656" s="1" t="e">
        <f t="shared" si="20"/>
        <v>#NUM!</v>
      </c>
      <c r="E656" s="23" t="str">
        <f>IF(GOF!D656&gt;0,(GOF!C656-GOF!D656)^2/GOF!D656,"")</f>
        <v/>
      </c>
      <c r="F656" s="1"/>
      <c r="G656" s="1"/>
    </row>
    <row r="657" spans="1:7" x14ac:dyDescent="0.2">
      <c r="A657">
        <f>GOF!F$12/1000+A656</f>
        <v>10.496000000000008</v>
      </c>
      <c r="B657" t="e">
        <f t="shared" si="21"/>
        <v>#NUM!</v>
      </c>
      <c r="C657" t="e">
        <f>IF(A657&gt;=GOF!$F$11,B657,0)</f>
        <v>#NUM!</v>
      </c>
      <c r="D657" s="1" t="e">
        <f t="shared" si="20"/>
        <v>#NUM!</v>
      </c>
      <c r="E657" s="23" t="str">
        <f>IF(GOF!D657&gt;0,(GOF!C657-GOF!D657)^2/GOF!D657,"")</f>
        <v/>
      </c>
      <c r="F657" s="1"/>
      <c r="G657" s="1"/>
    </row>
    <row r="658" spans="1:7" x14ac:dyDescent="0.2">
      <c r="A658">
        <f>GOF!F$12/1000+A657</f>
        <v>10.512000000000008</v>
      </c>
      <c r="B658" t="e">
        <f t="shared" si="21"/>
        <v>#NUM!</v>
      </c>
      <c r="C658" t="e">
        <f>IF(A658&gt;=GOF!$F$11,B658,0)</f>
        <v>#NUM!</v>
      </c>
      <c r="D658" s="1" t="e">
        <f t="shared" si="20"/>
        <v>#NUM!</v>
      </c>
      <c r="E658" s="23" t="str">
        <f>IF(GOF!D658&gt;0,(GOF!C658-GOF!D658)^2/GOF!D658,"")</f>
        <v/>
      </c>
      <c r="F658" s="1"/>
      <c r="G658" s="1"/>
    </row>
    <row r="659" spans="1:7" x14ac:dyDescent="0.2">
      <c r="A659">
        <f>GOF!F$12/1000+A658</f>
        <v>10.528000000000008</v>
      </c>
      <c r="B659" t="e">
        <f t="shared" si="21"/>
        <v>#NUM!</v>
      </c>
      <c r="C659" t="e">
        <f>IF(A659&gt;=GOF!$F$11,B659,0)</f>
        <v>#NUM!</v>
      </c>
      <c r="D659" s="1" t="e">
        <f t="shared" si="20"/>
        <v>#NUM!</v>
      </c>
      <c r="E659" s="23" t="str">
        <f>IF(GOF!D659&gt;0,(GOF!C659-GOF!D659)^2/GOF!D659,"")</f>
        <v/>
      </c>
      <c r="F659" s="1"/>
      <c r="G659" s="1"/>
    </row>
    <row r="660" spans="1:7" x14ac:dyDescent="0.2">
      <c r="A660">
        <f>GOF!F$12/1000+A659</f>
        <v>10.544000000000008</v>
      </c>
      <c r="B660" t="e">
        <f t="shared" si="21"/>
        <v>#NUM!</v>
      </c>
      <c r="C660" t="e">
        <f>IF(A660&gt;=GOF!$F$11,B660,0)</f>
        <v>#NUM!</v>
      </c>
      <c r="D660" s="1" t="e">
        <f t="shared" si="20"/>
        <v>#NUM!</v>
      </c>
      <c r="E660" s="23" t="str">
        <f>IF(GOF!D660&gt;0,(GOF!C660-GOF!D660)^2/GOF!D660,"")</f>
        <v/>
      </c>
      <c r="F660" s="1"/>
      <c r="G660" s="1"/>
    </row>
    <row r="661" spans="1:7" x14ac:dyDescent="0.2">
      <c r="A661">
        <f>GOF!F$12/1000+A660</f>
        <v>10.560000000000008</v>
      </c>
      <c r="B661" t="e">
        <f t="shared" si="21"/>
        <v>#NUM!</v>
      </c>
      <c r="C661" t="e">
        <f>IF(A661&gt;=GOF!$F$11,B661,0)</f>
        <v>#NUM!</v>
      </c>
      <c r="D661" s="1" t="e">
        <f t="shared" si="20"/>
        <v>#NUM!</v>
      </c>
      <c r="E661" s="23" t="str">
        <f>IF(GOF!D661&gt;0,(GOF!C661-GOF!D661)^2/GOF!D661,"")</f>
        <v/>
      </c>
      <c r="F661" s="1"/>
      <c r="G661" s="1"/>
    </row>
    <row r="662" spans="1:7" x14ac:dyDescent="0.2">
      <c r="A662">
        <f>GOF!F$12/1000+A661</f>
        <v>10.576000000000008</v>
      </c>
      <c r="B662" t="e">
        <f t="shared" si="21"/>
        <v>#NUM!</v>
      </c>
      <c r="C662" t="e">
        <f>IF(A662&gt;=GOF!$F$11,B662,0)</f>
        <v>#NUM!</v>
      </c>
      <c r="D662" s="1" t="e">
        <f t="shared" si="20"/>
        <v>#NUM!</v>
      </c>
      <c r="E662" s="23" t="str">
        <f>IF(GOF!D662&gt;0,(GOF!C662-GOF!D662)^2/GOF!D662,"")</f>
        <v/>
      </c>
      <c r="F662" s="1"/>
      <c r="G662" s="1"/>
    </row>
    <row r="663" spans="1:7" x14ac:dyDescent="0.2">
      <c r="A663">
        <f>GOF!F$12/1000+A662</f>
        <v>10.592000000000008</v>
      </c>
      <c r="B663" t="e">
        <f t="shared" si="21"/>
        <v>#NUM!</v>
      </c>
      <c r="C663" t="e">
        <f>IF(A663&gt;=GOF!$F$11,B663,0)</f>
        <v>#NUM!</v>
      </c>
      <c r="D663" s="1" t="e">
        <f t="shared" si="20"/>
        <v>#NUM!</v>
      </c>
      <c r="E663" s="23" t="str">
        <f>IF(GOF!D663&gt;0,(GOF!C663-GOF!D663)^2/GOF!D663,"")</f>
        <v/>
      </c>
      <c r="F663" s="1"/>
      <c r="G663" s="1"/>
    </row>
    <row r="664" spans="1:7" x14ac:dyDescent="0.2">
      <c r="A664">
        <f>GOF!F$12/1000+A663</f>
        <v>10.608000000000008</v>
      </c>
      <c r="B664" t="e">
        <f t="shared" si="21"/>
        <v>#NUM!</v>
      </c>
      <c r="C664" t="e">
        <f>IF(A664&gt;=GOF!$F$11,B664,0)</f>
        <v>#NUM!</v>
      </c>
      <c r="D664" s="1" t="e">
        <f t="shared" si="20"/>
        <v>#NUM!</v>
      </c>
      <c r="E664" s="23" t="str">
        <f>IF(GOF!D664&gt;0,(GOF!C664-GOF!D664)^2/GOF!D664,"")</f>
        <v/>
      </c>
      <c r="F664" s="1"/>
      <c r="G664" s="1"/>
    </row>
    <row r="665" spans="1:7" x14ac:dyDescent="0.2">
      <c r="A665">
        <f>GOF!F$12/1000+A664</f>
        <v>10.624000000000008</v>
      </c>
      <c r="B665" t="e">
        <f t="shared" si="21"/>
        <v>#NUM!</v>
      </c>
      <c r="C665" t="e">
        <f>IF(A665&gt;=GOF!$F$11,B665,0)</f>
        <v>#NUM!</v>
      </c>
      <c r="D665" s="1" t="e">
        <f t="shared" si="20"/>
        <v>#NUM!</v>
      </c>
      <c r="E665" s="23" t="str">
        <f>IF(GOF!D665&gt;0,(GOF!C665-GOF!D665)^2/GOF!D665,"")</f>
        <v/>
      </c>
      <c r="F665" s="1"/>
      <c r="G665" s="1"/>
    </row>
    <row r="666" spans="1:7" x14ac:dyDescent="0.2">
      <c r="A666">
        <f>GOF!F$12/1000+A665</f>
        <v>10.640000000000008</v>
      </c>
      <c r="B666" t="e">
        <f t="shared" si="21"/>
        <v>#NUM!</v>
      </c>
      <c r="C666" t="e">
        <f>IF(A666&gt;=GOF!$F$11,B666,0)</f>
        <v>#NUM!</v>
      </c>
      <c r="D666" s="1" t="e">
        <f t="shared" si="20"/>
        <v>#NUM!</v>
      </c>
      <c r="E666" s="23" t="str">
        <f>IF(GOF!D666&gt;0,(GOF!C666-GOF!D666)^2/GOF!D666,"")</f>
        <v/>
      </c>
      <c r="F666" s="1"/>
      <c r="G666" s="1"/>
    </row>
    <row r="667" spans="1:7" x14ac:dyDescent="0.2">
      <c r="A667">
        <f>GOF!F$12/1000+A666</f>
        <v>10.656000000000008</v>
      </c>
      <c r="B667" t="e">
        <f t="shared" si="21"/>
        <v>#NUM!</v>
      </c>
      <c r="C667" t="e">
        <f>IF(A667&gt;=GOF!$F$11,B667,0)</f>
        <v>#NUM!</v>
      </c>
      <c r="D667" s="1" t="e">
        <f t="shared" si="20"/>
        <v>#NUM!</v>
      </c>
      <c r="E667" s="23" t="str">
        <f>IF(GOF!D667&gt;0,(GOF!C667-GOF!D667)^2/GOF!D667,"")</f>
        <v/>
      </c>
      <c r="F667" s="1"/>
      <c r="G667" s="1"/>
    </row>
    <row r="668" spans="1:7" x14ac:dyDescent="0.2">
      <c r="A668">
        <f>GOF!F$12/1000+A667</f>
        <v>10.672000000000008</v>
      </c>
      <c r="B668" t="e">
        <f t="shared" si="21"/>
        <v>#NUM!</v>
      </c>
      <c r="C668" t="e">
        <f>IF(A668&gt;=GOF!$F$11,B668,0)</f>
        <v>#NUM!</v>
      </c>
      <c r="D668" s="1" t="e">
        <f t="shared" si="20"/>
        <v>#NUM!</v>
      </c>
      <c r="E668" s="23" t="str">
        <f>IF(GOF!D668&gt;0,(GOF!C668-GOF!D668)^2/GOF!D668,"")</f>
        <v/>
      </c>
      <c r="F668" s="1"/>
      <c r="G668" s="1"/>
    </row>
    <row r="669" spans="1:7" x14ac:dyDescent="0.2">
      <c r="A669">
        <f>GOF!F$12/1000+A668</f>
        <v>10.688000000000008</v>
      </c>
      <c r="B669" t="e">
        <f t="shared" si="21"/>
        <v>#NUM!</v>
      </c>
      <c r="C669" t="e">
        <f>IF(A669&gt;=GOF!$F$11,B669,0)</f>
        <v>#NUM!</v>
      </c>
      <c r="D669" s="1" t="e">
        <f t="shared" si="20"/>
        <v>#NUM!</v>
      </c>
      <c r="E669" s="23" t="str">
        <f>IF(GOF!D669&gt;0,(GOF!C669-GOF!D669)^2/GOF!D669,"")</f>
        <v/>
      </c>
      <c r="F669" s="1"/>
      <c r="G669" s="1"/>
    </row>
    <row r="670" spans="1:7" x14ac:dyDescent="0.2">
      <c r="A670">
        <f>GOF!F$12/1000+A669</f>
        <v>10.704000000000008</v>
      </c>
      <c r="B670" t="e">
        <f t="shared" si="21"/>
        <v>#NUM!</v>
      </c>
      <c r="C670" t="e">
        <f>IF(A670&gt;=GOF!$F$11,B670,0)</f>
        <v>#NUM!</v>
      </c>
      <c r="D670" s="1" t="e">
        <f t="shared" si="20"/>
        <v>#NUM!</v>
      </c>
      <c r="E670" s="23" t="str">
        <f>IF(GOF!D670&gt;0,(GOF!C670-GOF!D670)^2/GOF!D670,"")</f>
        <v/>
      </c>
      <c r="F670" s="1"/>
      <c r="G670" s="1"/>
    </row>
    <row r="671" spans="1:7" x14ac:dyDescent="0.2">
      <c r="A671">
        <f>GOF!F$12/1000+A670</f>
        <v>10.720000000000008</v>
      </c>
      <c r="B671" t="e">
        <f t="shared" si="21"/>
        <v>#NUM!</v>
      </c>
      <c r="C671" t="e">
        <f>IF(A671&gt;=GOF!$F$11,B671,0)</f>
        <v>#NUM!</v>
      </c>
      <c r="D671" s="1" t="e">
        <f t="shared" si="20"/>
        <v>#NUM!</v>
      </c>
      <c r="E671" s="23" t="str">
        <f>IF(GOF!D671&gt;0,(GOF!C671-GOF!D671)^2/GOF!D671,"")</f>
        <v/>
      </c>
      <c r="F671" s="1"/>
      <c r="G671" s="1"/>
    </row>
    <row r="672" spans="1:7" x14ac:dyDescent="0.2">
      <c r="A672">
        <f>GOF!F$12/1000+A671</f>
        <v>10.736000000000008</v>
      </c>
      <c r="B672" t="e">
        <f t="shared" si="21"/>
        <v>#NUM!</v>
      </c>
      <c r="C672" t="e">
        <f>IF(A672&gt;=GOF!$F$11,B672,0)</f>
        <v>#NUM!</v>
      </c>
      <c r="D672" s="1" t="e">
        <f t="shared" si="20"/>
        <v>#NUM!</v>
      </c>
      <c r="E672" s="23" t="str">
        <f>IF(GOF!D672&gt;0,(GOF!C672-GOF!D672)^2/GOF!D672,"")</f>
        <v/>
      </c>
      <c r="F672" s="1"/>
      <c r="G672" s="1"/>
    </row>
    <row r="673" spans="1:7" x14ac:dyDescent="0.2">
      <c r="A673">
        <f>GOF!F$12/1000+A672</f>
        <v>10.752000000000008</v>
      </c>
      <c r="B673" t="e">
        <f t="shared" si="21"/>
        <v>#NUM!</v>
      </c>
      <c r="C673" t="e">
        <f>IF(A673&gt;=GOF!$F$11,B673,0)</f>
        <v>#NUM!</v>
      </c>
      <c r="D673" s="1" t="e">
        <f t="shared" si="20"/>
        <v>#NUM!</v>
      </c>
      <c r="E673" s="23" t="str">
        <f>IF(GOF!D673&gt;0,(GOF!C673-GOF!D673)^2/GOF!D673,"")</f>
        <v/>
      </c>
      <c r="F673" s="1"/>
      <c r="G673" s="1"/>
    </row>
    <row r="674" spans="1:7" x14ac:dyDescent="0.2">
      <c r="A674">
        <f>GOF!F$12/1000+A673</f>
        <v>10.768000000000008</v>
      </c>
      <c r="B674" t="e">
        <f t="shared" si="21"/>
        <v>#NUM!</v>
      </c>
      <c r="C674" t="e">
        <f>IF(A674&gt;=GOF!$F$11,B674,0)</f>
        <v>#NUM!</v>
      </c>
      <c r="D674" s="1" t="e">
        <f t="shared" si="20"/>
        <v>#NUM!</v>
      </c>
      <c r="E674" s="23" t="str">
        <f>IF(GOF!D674&gt;0,(GOF!C674-GOF!D674)^2/GOF!D674,"")</f>
        <v/>
      </c>
      <c r="F674" s="1"/>
      <c r="G674" s="1"/>
    </row>
    <row r="675" spans="1:7" x14ac:dyDescent="0.2">
      <c r="A675">
        <f>GOF!F$12/1000+A674</f>
        <v>10.784000000000008</v>
      </c>
      <c r="B675" t="e">
        <f t="shared" si="21"/>
        <v>#NUM!</v>
      </c>
      <c r="C675" t="e">
        <f>IF(A675&gt;=GOF!$F$11,B675,0)</f>
        <v>#NUM!</v>
      </c>
      <c r="D675" s="1" t="e">
        <f t="shared" si="20"/>
        <v>#NUM!</v>
      </c>
      <c r="E675" s="23" t="str">
        <f>IF(GOF!D675&gt;0,(GOF!C675-GOF!D675)^2/GOF!D675,"")</f>
        <v/>
      </c>
      <c r="F675" s="1"/>
      <c r="G675" s="1"/>
    </row>
    <row r="676" spans="1:7" x14ac:dyDescent="0.2">
      <c r="A676">
        <f>GOF!F$12/1000+A675</f>
        <v>10.800000000000008</v>
      </c>
      <c r="B676" t="e">
        <f t="shared" si="21"/>
        <v>#NUM!</v>
      </c>
      <c r="C676" t="e">
        <f>IF(A676&gt;=GOF!$F$11,B676,0)</f>
        <v>#NUM!</v>
      </c>
      <c r="D676" s="1" t="e">
        <f t="shared" si="20"/>
        <v>#NUM!</v>
      </c>
      <c r="E676" s="23" t="str">
        <f>IF(GOF!D676&gt;0,(GOF!C676-GOF!D676)^2/GOF!D676,"")</f>
        <v/>
      </c>
      <c r="F676" s="1"/>
      <c r="G676" s="1"/>
    </row>
    <row r="677" spans="1:7" x14ac:dyDescent="0.2">
      <c r="A677">
        <f>GOF!F$12/1000+A676</f>
        <v>10.816000000000008</v>
      </c>
      <c r="B677" t="e">
        <f t="shared" si="21"/>
        <v>#NUM!</v>
      </c>
      <c r="C677" t="e">
        <f>IF(A677&gt;=GOF!$F$11,B677,0)</f>
        <v>#NUM!</v>
      </c>
      <c r="D677" s="1" t="e">
        <f t="shared" si="20"/>
        <v>#NUM!</v>
      </c>
      <c r="E677" s="23" t="str">
        <f>IF(GOF!D677&gt;0,(GOF!C677-GOF!D677)^2/GOF!D677,"")</f>
        <v/>
      </c>
      <c r="F677" s="1"/>
      <c r="G677" s="1"/>
    </row>
    <row r="678" spans="1:7" x14ac:dyDescent="0.2">
      <c r="A678">
        <f>GOF!F$12/1000+A677</f>
        <v>10.832000000000008</v>
      </c>
      <c r="B678" t="e">
        <f t="shared" si="21"/>
        <v>#NUM!</v>
      </c>
      <c r="C678" t="e">
        <f>IF(A678&gt;=GOF!$F$11,B678,0)</f>
        <v>#NUM!</v>
      </c>
      <c r="D678" s="1" t="e">
        <f t="shared" si="20"/>
        <v>#NUM!</v>
      </c>
      <c r="E678" s="23" t="str">
        <f>IF(GOF!D678&gt;0,(GOF!C678-GOF!D678)^2/GOF!D678,"")</f>
        <v/>
      </c>
      <c r="F678" s="1"/>
      <c r="G678" s="1"/>
    </row>
    <row r="679" spans="1:7" x14ac:dyDescent="0.2">
      <c r="A679">
        <f>GOF!F$12/1000+A678</f>
        <v>10.848000000000008</v>
      </c>
      <c r="B679" t="e">
        <f t="shared" si="21"/>
        <v>#NUM!</v>
      </c>
      <c r="C679" t="e">
        <f>IF(A679&gt;=GOF!$F$11,B679,0)</f>
        <v>#NUM!</v>
      </c>
      <c r="D679" s="1" t="e">
        <f t="shared" si="20"/>
        <v>#NUM!</v>
      </c>
      <c r="E679" s="23" t="str">
        <f>IF(GOF!D679&gt;0,(GOF!C679-GOF!D679)^2/GOF!D679,"")</f>
        <v/>
      </c>
      <c r="F679" s="1"/>
      <c r="G679" s="1"/>
    </row>
    <row r="680" spans="1:7" x14ac:dyDescent="0.2">
      <c r="A680">
        <f>GOF!F$12/1000+A679</f>
        <v>10.864000000000008</v>
      </c>
      <c r="B680" t="e">
        <f t="shared" si="21"/>
        <v>#NUM!</v>
      </c>
      <c r="C680" t="e">
        <f>IF(A680&gt;=GOF!$F$11,B680,0)</f>
        <v>#NUM!</v>
      </c>
      <c r="D680" s="1" t="e">
        <f t="shared" si="20"/>
        <v>#NUM!</v>
      </c>
      <c r="E680" s="23" t="str">
        <f>IF(GOF!D680&gt;0,(GOF!C680-GOF!D680)^2/GOF!D680,"")</f>
        <v/>
      </c>
      <c r="F680" s="1"/>
      <c r="G680" s="1"/>
    </row>
    <row r="681" spans="1:7" x14ac:dyDescent="0.2">
      <c r="A681">
        <f>GOF!F$12/1000+A680</f>
        <v>10.880000000000008</v>
      </c>
      <c r="B681" t="e">
        <f t="shared" si="21"/>
        <v>#NUM!</v>
      </c>
      <c r="C681" t="e">
        <f>IF(A681&gt;=GOF!$F$11,B681,0)</f>
        <v>#NUM!</v>
      </c>
      <c r="D681" s="1" t="e">
        <f t="shared" si="20"/>
        <v>#NUM!</v>
      </c>
      <c r="E681" s="23" t="str">
        <f>IF(GOF!D681&gt;0,(GOF!C681-GOF!D681)^2/GOF!D681,"")</f>
        <v/>
      </c>
      <c r="F681" s="1"/>
      <c r="G681" s="1"/>
    </row>
    <row r="682" spans="1:7" x14ac:dyDescent="0.2">
      <c r="A682">
        <f>GOF!F$12/1000+A681</f>
        <v>10.896000000000008</v>
      </c>
      <c r="B682" t="e">
        <f t="shared" si="21"/>
        <v>#NUM!</v>
      </c>
      <c r="C682" t="e">
        <f>IF(A682&gt;=GOF!$F$11,B682,0)</f>
        <v>#NUM!</v>
      </c>
      <c r="D682" s="1" t="e">
        <f t="shared" si="20"/>
        <v>#NUM!</v>
      </c>
      <c r="E682" s="23" t="str">
        <f>IF(GOF!D682&gt;0,(GOF!C682-GOF!D682)^2/GOF!D682,"")</f>
        <v/>
      </c>
      <c r="F682" s="1"/>
      <c r="G682" s="1"/>
    </row>
    <row r="683" spans="1:7" x14ac:dyDescent="0.2">
      <c r="A683">
        <f>GOF!F$12/1000+A682</f>
        <v>10.912000000000008</v>
      </c>
      <c r="B683" t="e">
        <f t="shared" si="21"/>
        <v>#NUM!</v>
      </c>
      <c r="C683" t="e">
        <f>IF(A683&gt;=GOF!$F$11,B683,0)</f>
        <v>#NUM!</v>
      </c>
      <c r="D683" s="1" t="e">
        <f t="shared" si="20"/>
        <v>#NUM!</v>
      </c>
      <c r="E683" s="23" t="str">
        <f>IF(GOF!D683&gt;0,(GOF!C683-GOF!D683)^2/GOF!D683,"")</f>
        <v/>
      </c>
      <c r="F683" s="1"/>
      <c r="G683" s="1"/>
    </row>
    <row r="684" spans="1:7" x14ac:dyDescent="0.2">
      <c r="A684">
        <f>GOF!F$12/1000+A683</f>
        <v>10.928000000000008</v>
      </c>
      <c r="B684" t="e">
        <f t="shared" si="21"/>
        <v>#NUM!</v>
      </c>
      <c r="C684" t="e">
        <f>IF(A684&gt;=GOF!$F$11,B684,0)</f>
        <v>#NUM!</v>
      </c>
      <c r="D684" s="1" t="e">
        <f t="shared" si="20"/>
        <v>#NUM!</v>
      </c>
      <c r="E684" s="23" t="str">
        <f>IF(GOF!D684&gt;0,(GOF!C684-GOF!D684)^2/GOF!D684,"")</f>
        <v/>
      </c>
      <c r="F684" s="1"/>
      <c r="G684" s="1"/>
    </row>
    <row r="685" spans="1:7" x14ac:dyDescent="0.2">
      <c r="A685">
        <f>GOF!F$12/1000+A684</f>
        <v>10.944000000000008</v>
      </c>
      <c r="B685" t="e">
        <f t="shared" si="21"/>
        <v>#NUM!</v>
      </c>
      <c r="C685" t="e">
        <f>IF(A685&gt;=GOF!$F$11,B685,0)</f>
        <v>#NUM!</v>
      </c>
      <c r="D685" s="1" t="e">
        <f t="shared" si="20"/>
        <v>#NUM!</v>
      </c>
      <c r="E685" s="23" t="str">
        <f>IF(GOF!D685&gt;0,(GOF!C685-GOF!D685)^2/GOF!D685,"")</f>
        <v/>
      </c>
      <c r="F685" s="1"/>
      <c r="G685" s="1"/>
    </row>
    <row r="686" spans="1:7" x14ac:dyDescent="0.2">
      <c r="A686">
        <f>GOF!F$12/1000+A685</f>
        <v>10.960000000000008</v>
      </c>
      <c r="B686" t="e">
        <f t="shared" si="21"/>
        <v>#NUM!</v>
      </c>
      <c r="C686" t="e">
        <f>IF(A686&gt;=GOF!$F$11,B686,0)</f>
        <v>#NUM!</v>
      </c>
      <c r="D686" s="1" t="e">
        <f t="shared" si="20"/>
        <v>#NUM!</v>
      </c>
      <c r="E686" s="23" t="str">
        <f>IF(GOF!D686&gt;0,(GOF!C686-GOF!D686)^2/GOF!D686,"")</f>
        <v/>
      </c>
      <c r="F686" s="1"/>
      <c r="G686" s="1"/>
    </row>
    <row r="687" spans="1:7" x14ac:dyDescent="0.2">
      <c r="A687">
        <f>GOF!F$12/1000+A686</f>
        <v>10.976000000000008</v>
      </c>
      <c r="B687" t="e">
        <f t="shared" si="21"/>
        <v>#NUM!</v>
      </c>
      <c r="C687" t="e">
        <f>IF(A687&gt;=GOF!$F$11,B687,0)</f>
        <v>#NUM!</v>
      </c>
      <c r="D687" s="1" t="e">
        <f t="shared" si="20"/>
        <v>#NUM!</v>
      </c>
      <c r="E687" s="23" t="str">
        <f>IF(GOF!D687&gt;0,(GOF!C687-GOF!D687)^2/GOF!D687,"")</f>
        <v/>
      </c>
      <c r="F687" s="1"/>
      <c r="G687" s="1"/>
    </row>
    <row r="688" spans="1:7" x14ac:dyDescent="0.2">
      <c r="A688">
        <f>GOF!F$12/1000+A687</f>
        <v>10.992000000000008</v>
      </c>
      <c r="B688" t="e">
        <f t="shared" si="21"/>
        <v>#NUM!</v>
      </c>
      <c r="C688" t="e">
        <f>IF(A688&gt;=GOF!$F$11,B688,0)</f>
        <v>#NUM!</v>
      </c>
      <c r="D688" s="1" t="e">
        <f t="shared" si="20"/>
        <v>#NUM!</v>
      </c>
      <c r="E688" s="23" t="str">
        <f>IF(GOF!D688&gt;0,(GOF!C688-GOF!D688)^2/GOF!D688,"")</f>
        <v/>
      </c>
      <c r="F688" s="1"/>
      <c r="G688" s="1"/>
    </row>
    <row r="689" spans="1:7" x14ac:dyDescent="0.2">
      <c r="A689">
        <f>GOF!F$12/1000+A688</f>
        <v>11.008000000000008</v>
      </c>
      <c r="B689" t="e">
        <f t="shared" si="21"/>
        <v>#NUM!</v>
      </c>
      <c r="C689" t="e">
        <f>IF(A689&gt;=GOF!$F$11,B689,0)</f>
        <v>#NUM!</v>
      </c>
      <c r="D689" s="1" t="e">
        <f t="shared" si="20"/>
        <v>#NUM!</v>
      </c>
      <c r="E689" s="23" t="str">
        <f>IF(GOF!D689&gt;0,(GOF!C689-GOF!D689)^2/GOF!D689,"")</f>
        <v/>
      </c>
      <c r="F689" s="1"/>
      <c r="G689" s="1"/>
    </row>
    <row r="690" spans="1:7" x14ac:dyDescent="0.2">
      <c r="A690">
        <f>GOF!F$12/1000+A689</f>
        <v>11.024000000000008</v>
      </c>
      <c r="B690" t="e">
        <f t="shared" si="21"/>
        <v>#NUM!</v>
      </c>
      <c r="C690" t="e">
        <f>IF(A690&gt;=GOF!$F$11,B690,0)</f>
        <v>#NUM!</v>
      </c>
      <c r="D690" s="1" t="e">
        <f t="shared" si="20"/>
        <v>#NUM!</v>
      </c>
      <c r="E690" s="23" t="str">
        <f>IF(GOF!D690&gt;0,(GOF!C690-GOF!D690)^2/GOF!D690,"")</f>
        <v/>
      </c>
      <c r="F690" s="1"/>
      <c r="G690" s="1"/>
    </row>
    <row r="691" spans="1:7" x14ac:dyDescent="0.2">
      <c r="A691">
        <f>GOF!F$12/1000+A690</f>
        <v>11.040000000000008</v>
      </c>
      <c r="B691" t="e">
        <f t="shared" si="21"/>
        <v>#NUM!</v>
      </c>
      <c r="C691" t="e">
        <f>IF(A691&gt;=GOF!$F$11,B691,0)</f>
        <v>#NUM!</v>
      </c>
      <c r="D691" s="1" t="e">
        <f t="shared" si="20"/>
        <v>#NUM!</v>
      </c>
      <c r="E691" s="23" t="str">
        <f>IF(GOF!D691&gt;0,(GOF!C691-GOF!D691)^2/GOF!D691,"")</f>
        <v/>
      </c>
      <c r="F691" s="1"/>
      <c r="G691" s="1"/>
    </row>
    <row r="692" spans="1:7" x14ac:dyDescent="0.2">
      <c r="A692">
        <f>GOF!F$12/1000+A691</f>
        <v>11.056000000000008</v>
      </c>
      <c r="B692" t="e">
        <f t="shared" si="21"/>
        <v>#NUM!</v>
      </c>
      <c r="C692" t="e">
        <f>IF(A692&gt;=GOF!$F$11,B692,0)</f>
        <v>#NUM!</v>
      </c>
      <c r="D692" s="1" t="e">
        <f t="shared" si="20"/>
        <v>#NUM!</v>
      </c>
      <c r="E692" s="23" t="str">
        <f>IF(GOF!D692&gt;0,(GOF!C692-GOF!D692)^2/GOF!D692,"")</f>
        <v/>
      </c>
      <c r="F692" s="1"/>
      <c r="G692" s="1"/>
    </row>
    <row r="693" spans="1:7" x14ac:dyDescent="0.2">
      <c r="A693">
        <f>GOF!F$12/1000+A692</f>
        <v>11.072000000000008</v>
      </c>
      <c r="B693" t="e">
        <f t="shared" si="21"/>
        <v>#NUM!</v>
      </c>
      <c r="C693" t="e">
        <f>IF(A693&gt;=GOF!$F$11,B693,0)</f>
        <v>#NUM!</v>
      </c>
      <c r="D693" s="1" t="e">
        <f t="shared" si="20"/>
        <v>#NUM!</v>
      </c>
      <c r="E693" s="23" t="str">
        <f>IF(GOF!D693&gt;0,(GOF!C693-GOF!D693)^2/GOF!D693,"")</f>
        <v/>
      </c>
      <c r="F693" s="1"/>
      <c r="G693" s="1"/>
    </row>
    <row r="694" spans="1:7" x14ac:dyDescent="0.2">
      <c r="A694">
        <f>GOF!F$12/1000+A693</f>
        <v>11.088000000000008</v>
      </c>
      <c r="B694" t="e">
        <f t="shared" si="21"/>
        <v>#NUM!</v>
      </c>
      <c r="C694" t="e">
        <f>IF(A694&gt;=GOF!$F$11,B694,0)</f>
        <v>#NUM!</v>
      </c>
      <c r="D694" s="1" t="e">
        <f t="shared" si="20"/>
        <v>#NUM!</v>
      </c>
      <c r="E694" s="23" t="str">
        <f>IF(GOF!D694&gt;0,(GOF!C694-GOF!D694)^2/GOF!D694,"")</f>
        <v/>
      </c>
      <c r="F694" s="1"/>
      <c r="G694" s="1"/>
    </row>
    <row r="695" spans="1:7" x14ac:dyDescent="0.2">
      <c r="A695">
        <f>GOF!F$12/1000+A694</f>
        <v>11.104000000000008</v>
      </c>
      <c r="B695" t="e">
        <f t="shared" si="21"/>
        <v>#NUM!</v>
      </c>
      <c r="C695" t="e">
        <f>IF(A695&gt;=GOF!$F$11,B695,0)</f>
        <v>#NUM!</v>
      </c>
      <c r="D695" s="1" t="e">
        <f t="shared" si="20"/>
        <v>#NUM!</v>
      </c>
      <c r="E695" s="23" t="str">
        <f>IF(GOF!D695&gt;0,(GOF!C695-GOF!D695)^2/GOF!D695,"")</f>
        <v/>
      </c>
      <c r="F695" s="1"/>
      <c r="G695" s="1"/>
    </row>
    <row r="696" spans="1:7" x14ac:dyDescent="0.2">
      <c r="A696">
        <f>GOF!F$12/1000+A695</f>
        <v>11.120000000000008</v>
      </c>
      <c r="B696" t="e">
        <f t="shared" si="21"/>
        <v>#NUM!</v>
      </c>
      <c r="C696" t="e">
        <f>IF(A696&gt;=GOF!$F$11,B696,0)</f>
        <v>#NUM!</v>
      </c>
      <c r="D696" s="1" t="e">
        <f t="shared" si="20"/>
        <v>#NUM!</v>
      </c>
      <c r="E696" s="23" t="str">
        <f>IF(GOF!D696&gt;0,(GOF!C696-GOF!D696)^2/GOF!D696,"")</f>
        <v/>
      </c>
      <c r="F696" s="1"/>
      <c r="G696" s="1"/>
    </row>
    <row r="697" spans="1:7" x14ac:dyDescent="0.2">
      <c r="A697">
        <f>GOF!F$12/1000+A696</f>
        <v>11.136000000000008</v>
      </c>
      <c r="B697" t="e">
        <f t="shared" si="21"/>
        <v>#NUM!</v>
      </c>
      <c r="C697" t="e">
        <f>IF(A697&gt;=GOF!$F$11,B697,0)</f>
        <v>#NUM!</v>
      </c>
      <c r="D697" s="1" t="e">
        <f t="shared" si="20"/>
        <v>#NUM!</v>
      </c>
      <c r="E697" s="23" t="str">
        <f>IF(GOF!D697&gt;0,(GOF!C697-GOF!D697)^2/GOF!D697,"")</f>
        <v/>
      </c>
      <c r="F697" s="1"/>
      <c r="G697" s="1"/>
    </row>
    <row r="698" spans="1:7" x14ac:dyDescent="0.2">
      <c r="A698">
        <f>GOF!F$12/1000+A697</f>
        <v>11.152000000000008</v>
      </c>
      <c r="B698" t="e">
        <f t="shared" si="21"/>
        <v>#NUM!</v>
      </c>
      <c r="C698" t="e">
        <f>IF(A698&gt;=GOF!$F$11,B698,0)</f>
        <v>#NUM!</v>
      </c>
      <c r="D698" s="1" t="e">
        <f t="shared" si="20"/>
        <v>#NUM!</v>
      </c>
      <c r="E698" s="23" t="str">
        <f>IF(GOF!D698&gt;0,(GOF!C698-GOF!D698)^2/GOF!D698,"")</f>
        <v/>
      </c>
      <c r="F698" s="1"/>
      <c r="G698" s="1"/>
    </row>
    <row r="699" spans="1:7" x14ac:dyDescent="0.2">
      <c r="A699">
        <f>GOF!F$12/1000+A698</f>
        <v>11.168000000000008</v>
      </c>
      <c r="B699" t="e">
        <f t="shared" si="21"/>
        <v>#NUM!</v>
      </c>
      <c r="C699" t="e">
        <f>IF(A699&gt;=GOF!$F$11,B699,0)</f>
        <v>#NUM!</v>
      </c>
      <c r="D699" s="1" t="e">
        <f t="shared" si="20"/>
        <v>#NUM!</v>
      </c>
      <c r="E699" s="23" t="str">
        <f>IF(GOF!D699&gt;0,(GOF!C699-GOF!D699)^2/GOF!D699,"")</f>
        <v/>
      </c>
      <c r="F699" s="1"/>
      <c r="G699" s="1"/>
    </row>
    <row r="700" spans="1:7" x14ac:dyDescent="0.2">
      <c r="A700">
        <f>GOF!F$12/1000+A699</f>
        <v>11.184000000000008</v>
      </c>
      <c r="B700" t="e">
        <f t="shared" si="21"/>
        <v>#NUM!</v>
      </c>
      <c r="C700" t="e">
        <f>IF(A700&gt;=GOF!$F$11,B700,0)</f>
        <v>#NUM!</v>
      </c>
      <c r="D700" s="1" t="e">
        <f t="shared" si="20"/>
        <v>#NUM!</v>
      </c>
      <c r="E700" s="23" t="str">
        <f>IF(GOF!D700&gt;0,(GOF!C700-GOF!D700)^2/GOF!D700,"")</f>
        <v/>
      </c>
      <c r="F700" s="1"/>
      <c r="G700" s="1"/>
    </row>
    <row r="701" spans="1:7" x14ac:dyDescent="0.2">
      <c r="A701">
        <f>GOF!F$12/1000+A700</f>
        <v>11.200000000000008</v>
      </c>
      <c r="B701" t="e">
        <f t="shared" si="21"/>
        <v>#NUM!</v>
      </c>
      <c r="C701" t="e">
        <f>IF(A701&gt;=GOF!$F$11,B701,0)</f>
        <v>#NUM!</v>
      </c>
      <c r="D701" s="1" t="e">
        <f t="shared" si="20"/>
        <v>#NUM!</v>
      </c>
      <c r="E701" s="23" t="str">
        <f>IF(GOF!D701&gt;0,(GOF!C701-GOF!D701)^2/GOF!D701,"")</f>
        <v/>
      </c>
      <c r="F701" s="1"/>
      <c r="G701" s="1"/>
    </row>
    <row r="702" spans="1:7" x14ac:dyDescent="0.2">
      <c r="A702">
        <f>GOF!F$12/1000+A701</f>
        <v>11.216000000000008</v>
      </c>
      <c r="B702" t="e">
        <f t="shared" si="21"/>
        <v>#NUM!</v>
      </c>
      <c r="C702" t="e">
        <f>IF(A702&gt;=GOF!$F$11,B702,0)</f>
        <v>#NUM!</v>
      </c>
      <c r="D702" s="1" t="e">
        <f t="shared" si="20"/>
        <v>#NUM!</v>
      </c>
      <c r="E702" s="23" t="str">
        <f>IF(GOF!D702&gt;0,(GOF!C702-GOF!D702)^2/GOF!D702,"")</f>
        <v/>
      </c>
      <c r="F702" s="1"/>
      <c r="G702" s="1"/>
    </row>
    <row r="703" spans="1:7" x14ac:dyDescent="0.2">
      <c r="A703">
        <f>GOF!F$12/1000+A702</f>
        <v>11.232000000000008</v>
      </c>
      <c r="B703" t="e">
        <f t="shared" si="21"/>
        <v>#NUM!</v>
      </c>
      <c r="C703" t="e">
        <f>IF(A703&gt;=GOF!$F$11,B703,0)</f>
        <v>#NUM!</v>
      </c>
      <c r="D703" s="1" t="e">
        <f t="shared" si="20"/>
        <v>#NUM!</v>
      </c>
      <c r="E703" s="23" t="str">
        <f>IF(GOF!D703&gt;0,(GOF!C703-GOF!D703)^2/GOF!D703,"")</f>
        <v/>
      </c>
      <c r="F703" s="1"/>
      <c r="G703" s="1"/>
    </row>
    <row r="704" spans="1:7" x14ac:dyDescent="0.2">
      <c r="A704">
        <f>GOF!F$12/1000+A703</f>
        <v>11.248000000000008</v>
      </c>
      <c r="B704" t="e">
        <f t="shared" si="21"/>
        <v>#NUM!</v>
      </c>
      <c r="C704" t="e">
        <f>IF(A704&gt;=GOF!$F$11,B704,0)</f>
        <v>#NUM!</v>
      </c>
      <c r="D704" s="1" t="e">
        <f t="shared" si="20"/>
        <v>#NUM!</v>
      </c>
      <c r="E704" s="23" t="str">
        <f>IF(GOF!D704&gt;0,(GOF!C704-GOF!D704)^2/GOF!D704,"")</f>
        <v/>
      </c>
      <c r="F704" s="1"/>
      <c r="G704" s="1"/>
    </row>
    <row r="705" spans="1:7" x14ac:dyDescent="0.2">
      <c r="A705">
        <f>GOF!F$12/1000+A704</f>
        <v>11.264000000000008</v>
      </c>
      <c r="B705" t="e">
        <f t="shared" si="21"/>
        <v>#NUM!</v>
      </c>
      <c r="C705" t="e">
        <f>IF(A705&gt;=GOF!$F$11,B705,0)</f>
        <v>#NUM!</v>
      </c>
      <c r="D705" s="1" t="e">
        <f t="shared" si="20"/>
        <v>#NUM!</v>
      </c>
      <c r="E705" s="23" t="str">
        <f>IF(GOF!D705&gt;0,(GOF!C705-GOF!D705)^2/GOF!D705,"")</f>
        <v/>
      </c>
      <c r="F705" s="1"/>
      <c r="G705" s="1"/>
    </row>
    <row r="706" spans="1:7" x14ac:dyDescent="0.2">
      <c r="A706">
        <f>GOF!F$12/1000+A705</f>
        <v>11.280000000000008</v>
      </c>
      <c r="B706" t="e">
        <f t="shared" si="21"/>
        <v>#NUM!</v>
      </c>
      <c r="C706" t="e">
        <f>IF(A706&gt;=GOF!$F$11,B706,0)</f>
        <v>#NUM!</v>
      </c>
      <c r="D706" s="1" t="e">
        <f t="shared" ref="D706:D769" si="22">CHIDIST(A706,F$1)</f>
        <v>#NUM!</v>
      </c>
      <c r="E706" s="23" t="str">
        <f>IF(GOF!D706&gt;0,(GOF!C706-GOF!D706)^2/GOF!D706,"")</f>
        <v/>
      </c>
      <c r="F706" s="1"/>
      <c r="G706" s="1"/>
    </row>
    <row r="707" spans="1:7" x14ac:dyDescent="0.2">
      <c r="A707">
        <f>GOF!F$12/1000+A706</f>
        <v>11.296000000000008</v>
      </c>
      <c r="B707" t="e">
        <f t="shared" ref="B707:B770" si="23">_xlfn.CHISQ.DIST(A707,F$1,FALSE)</f>
        <v>#NUM!</v>
      </c>
      <c r="C707" t="e">
        <f>IF(A707&gt;=GOF!$F$11,B707,0)</f>
        <v>#NUM!</v>
      </c>
      <c r="D707" s="1" t="e">
        <f t="shared" si="22"/>
        <v>#NUM!</v>
      </c>
      <c r="E707" s="23" t="str">
        <f>IF(GOF!D707&gt;0,(GOF!C707-GOF!D707)^2/GOF!D707,"")</f>
        <v/>
      </c>
      <c r="F707" s="1"/>
      <c r="G707" s="1"/>
    </row>
    <row r="708" spans="1:7" x14ac:dyDescent="0.2">
      <c r="A708">
        <f>GOF!F$12/1000+A707</f>
        <v>11.312000000000008</v>
      </c>
      <c r="B708" t="e">
        <f t="shared" si="23"/>
        <v>#NUM!</v>
      </c>
      <c r="C708" t="e">
        <f>IF(A708&gt;=GOF!$F$11,B708,0)</f>
        <v>#NUM!</v>
      </c>
      <c r="D708" s="1" t="e">
        <f t="shared" si="22"/>
        <v>#NUM!</v>
      </c>
      <c r="E708" s="23" t="str">
        <f>IF(GOF!D708&gt;0,(GOF!C708-GOF!D708)^2/GOF!D708,"")</f>
        <v/>
      </c>
      <c r="F708" s="1"/>
      <c r="G708" s="1"/>
    </row>
    <row r="709" spans="1:7" x14ac:dyDescent="0.2">
      <c r="A709">
        <f>GOF!F$12/1000+A708</f>
        <v>11.328000000000008</v>
      </c>
      <c r="B709" t="e">
        <f t="shared" si="23"/>
        <v>#NUM!</v>
      </c>
      <c r="C709" t="e">
        <f>IF(A709&gt;=GOF!$F$11,B709,0)</f>
        <v>#NUM!</v>
      </c>
      <c r="D709" s="1" t="e">
        <f t="shared" si="22"/>
        <v>#NUM!</v>
      </c>
      <c r="E709" s="23" t="str">
        <f>IF(GOF!D709&gt;0,(GOF!C709-GOF!D709)^2/GOF!D709,"")</f>
        <v/>
      </c>
      <c r="F709" s="1"/>
      <c r="G709" s="1"/>
    </row>
    <row r="710" spans="1:7" x14ac:dyDescent="0.2">
      <c r="A710">
        <f>GOF!F$12/1000+A709</f>
        <v>11.344000000000008</v>
      </c>
      <c r="B710" t="e">
        <f t="shared" si="23"/>
        <v>#NUM!</v>
      </c>
      <c r="C710" t="e">
        <f>IF(A710&gt;=GOF!$F$11,B710,0)</f>
        <v>#NUM!</v>
      </c>
      <c r="D710" s="1" t="e">
        <f t="shared" si="22"/>
        <v>#NUM!</v>
      </c>
      <c r="E710" s="23" t="str">
        <f>IF(GOF!D710&gt;0,(GOF!C710-GOF!D710)^2/GOF!D710,"")</f>
        <v/>
      </c>
      <c r="F710" s="1"/>
      <c r="G710" s="1"/>
    </row>
    <row r="711" spans="1:7" x14ac:dyDescent="0.2">
      <c r="A711">
        <f>GOF!F$12/1000+A710</f>
        <v>11.360000000000008</v>
      </c>
      <c r="B711" t="e">
        <f t="shared" si="23"/>
        <v>#NUM!</v>
      </c>
      <c r="C711" t="e">
        <f>IF(A711&gt;=GOF!$F$11,B711,0)</f>
        <v>#NUM!</v>
      </c>
      <c r="D711" s="1" t="e">
        <f t="shared" si="22"/>
        <v>#NUM!</v>
      </c>
      <c r="E711" s="23" t="str">
        <f>IF(GOF!D711&gt;0,(GOF!C711-GOF!D711)^2/GOF!D711,"")</f>
        <v/>
      </c>
      <c r="F711" s="1"/>
      <c r="G711" s="1"/>
    </row>
    <row r="712" spans="1:7" x14ac:dyDescent="0.2">
      <c r="A712">
        <f>GOF!F$12/1000+A711</f>
        <v>11.376000000000008</v>
      </c>
      <c r="B712" t="e">
        <f t="shared" si="23"/>
        <v>#NUM!</v>
      </c>
      <c r="C712" t="e">
        <f>IF(A712&gt;=GOF!$F$11,B712,0)</f>
        <v>#NUM!</v>
      </c>
      <c r="D712" s="1" t="e">
        <f t="shared" si="22"/>
        <v>#NUM!</v>
      </c>
      <c r="E712" s="23" t="str">
        <f>IF(GOF!D712&gt;0,(GOF!C712-GOF!D712)^2/GOF!D712,"")</f>
        <v/>
      </c>
      <c r="F712" s="1"/>
      <c r="G712" s="1"/>
    </row>
    <row r="713" spans="1:7" x14ac:dyDescent="0.2">
      <c r="A713">
        <f>GOF!F$12/1000+A712</f>
        <v>11.392000000000008</v>
      </c>
      <c r="B713" t="e">
        <f t="shared" si="23"/>
        <v>#NUM!</v>
      </c>
      <c r="C713" t="e">
        <f>IF(A713&gt;=GOF!$F$11,B713,0)</f>
        <v>#NUM!</v>
      </c>
      <c r="D713" s="1" t="e">
        <f t="shared" si="22"/>
        <v>#NUM!</v>
      </c>
      <c r="E713" s="23" t="str">
        <f>IF(GOF!D713&gt;0,(GOF!C713-GOF!D713)^2/GOF!D713,"")</f>
        <v/>
      </c>
      <c r="F713" s="1"/>
      <c r="G713" s="1"/>
    </row>
    <row r="714" spans="1:7" x14ac:dyDescent="0.2">
      <c r="A714">
        <f>GOF!F$12/1000+A713</f>
        <v>11.408000000000008</v>
      </c>
      <c r="B714" t="e">
        <f t="shared" si="23"/>
        <v>#NUM!</v>
      </c>
      <c r="C714" t="e">
        <f>IF(A714&gt;=GOF!$F$11,B714,0)</f>
        <v>#NUM!</v>
      </c>
      <c r="D714" s="1" t="e">
        <f t="shared" si="22"/>
        <v>#NUM!</v>
      </c>
      <c r="E714" s="23" t="str">
        <f>IF(GOF!D714&gt;0,(GOF!C714-GOF!D714)^2/GOF!D714,"")</f>
        <v/>
      </c>
      <c r="F714" s="1"/>
      <c r="G714" s="1"/>
    </row>
    <row r="715" spans="1:7" x14ac:dyDescent="0.2">
      <c r="A715">
        <f>GOF!F$12/1000+A714</f>
        <v>11.424000000000008</v>
      </c>
      <c r="B715" t="e">
        <f t="shared" si="23"/>
        <v>#NUM!</v>
      </c>
      <c r="C715" t="e">
        <f>IF(A715&gt;=GOF!$F$11,B715,0)</f>
        <v>#NUM!</v>
      </c>
      <c r="D715" s="1" t="e">
        <f t="shared" si="22"/>
        <v>#NUM!</v>
      </c>
      <c r="E715" s="23" t="str">
        <f>IF(GOF!D715&gt;0,(GOF!C715-GOF!D715)^2/GOF!D715,"")</f>
        <v/>
      </c>
      <c r="F715" s="1"/>
      <c r="G715" s="1"/>
    </row>
    <row r="716" spans="1:7" x14ac:dyDescent="0.2">
      <c r="A716">
        <f>GOF!F$12/1000+A715</f>
        <v>11.440000000000008</v>
      </c>
      <c r="B716" t="e">
        <f t="shared" si="23"/>
        <v>#NUM!</v>
      </c>
      <c r="C716" t="e">
        <f>IF(A716&gt;=GOF!$F$11,B716,0)</f>
        <v>#NUM!</v>
      </c>
      <c r="D716" s="1" t="e">
        <f t="shared" si="22"/>
        <v>#NUM!</v>
      </c>
      <c r="E716" s="23" t="str">
        <f>IF(GOF!D716&gt;0,(GOF!C716-GOF!D716)^2/GOF!D716,"")</f>
        <v/>
      </c>
      <c r="F716" s="1"/>
      <c r="G716" s="1"/>
    </row>
    <row r="717" spans="1:7" x14ac:dyDescent="0.2">
      <c r="A717">
        <f>GOF!F$12/1000+A716</f>
        <v>11.456000000000008</v>
      </c>
      <c r="B717" t="e">
        <f t="shared" si="23"/>
        <v>#NUM!</v>
      </c>
      <c r="C717" t="e">
        <f>IF(A717&gt;=GOF!$F$11,B717,0)</f>
        <v>#NUM!</v>
      </c>
      <c r="D717" s="1" t="e">
        <f t="shared" si="22"/>
        <v>#NUM!</v>
      </c>
      <c r="E717" s="23" t="str">
        <f>IF(GOF!D717&gt;0,(GOF!C717-GOF!D717)^2/GOF!D717,"")</f>
        <v/>
      </c>
      <c r="F717" s="1"/>
      <c r="G717" s="1"/>
    </row>
    <row r="718" spans="1:7" x14ac:dyDescent="0.2">
      <c r="A718">
        <f>GOF!F$12/1000+A717</f>
        <v>11.472000000000008</v>
      </c>
      <c r="B718" t="e">
        <f t="shared" si="23"/>
        <v>#NUM!</v>
      </c>
      <c r="C718" t="e">
        <f>IF(A718&gt;=GOF!$F$11,B718,0)</f>
        <v>#NUM!</v>
      </c>
      <c r="D718" s="1" t="e">
        <f t="shared" si="22"/>
        <v>#NUM!</v>
      </c>
      <c r="E718" s="23" t="str">
        <f>IF(GOF!D718&gt;0,(GOF!C718-GOF!D718)^2/GOF!D718,"")</f>
        <v/>
      </c>
      <c r="F718" s="1"/>
      <c r="G718" s="1"/>
    </row>
    <row r="719" spans="1:7" x14ac:dyDescent="0.2">
      <c r="A719">
        <f>GOF!F$12/1000+A718</f>
        <v>11.488000000000008</v>
      </c>
      <c r="B719" t="e">
        <f t="shared" si="23"/>
        <v>#NUM!</v>
      </c>
      <c r="C719" t="e">
        <f>IF(A719&gt;=GOF!$F$11,B719,0)</f>
        <v>#NUM!</v>
      </c>
      <c r="D719" s="1" t="e">
        <f t="shared" si="22"/>
        <v>#NUM!</v>
      </c>
      <c r="E719" s="23" t="str">
        <f>IF(GOF!D719&gt;0,(GOF!C719-GOF!D719)^2/GOF!D719,"")</f>
        <v/>
      </c>
      <c r="F719" s="1"/>
      <c r="G719" s="1"/>
    </row>
    <row r="720" spans="1:7" x14ac:dyDescent="0.2">
      <c r="A720">
        <f>GOF!F$12/1000+A719</f>
        <v>11.504000000000008</v>
      </c>
      <c r="B720" t="e">
        <f t="shared" si="23"/>
        <v>#NUM!</v>
      </c>
      <c r="C720" t="e">
        <f>IF(A720&gt;=GOF!$F$11,B720,0)</f>
        <v>#NUM!</v>
      </c>
      <c r="D720" s="1" t="e">
        <f t="shared" si="22"/>
        <v>#NUM!</v>
      </c>
      <c r="E720" s="23" t="str">
        <f>IF(GOF!D720&gt;0,(GOF!C720-GOF!D720)^2/GOF!D720,"")</f>
        <v/>
      </c>
      <c r="F720" s="1"/>
      <c r="G720" s="1"/>
    </row>
    <row r="721" spans="1:7" x14ac:dyDescent="0.2">
      <c r="A721">
        <f>GOF!F$12/1000+A720</f>
        <v>11.520000000000008</v>
      </c>
      <c r="B721" t="e">
        <f t="shared" si="23"/>
        <v>#NUM!</v>
      </c>
      <c r="C721" t="e">
        <f>IF(A721&gt;=GOF!$F$11,B721,0)</f>
        <v>#NUM!</v>
      </c>
      <c r="D721" s="1" t="e">
        <f t="shared" si="22"/>
        <v>#NUM!</v>
      </c>
      <c r="E721" s="23" t="str">
        <f>IF(GOF!D721&gt;0,(GOF!C721-GOF!D721)^2/GOF!D721,"")</f>
        <v/>
      </c>
      <c r="F721" s="1"/>
      <c r="G721" s="1"/>
    </row>
    <row r="722" spans="1:7" x14ac:dyDescent="0.2">
      <c r="A722">
        <f>GOF!F$12/1000+A721</f>
        <v>11.536000000000008</v>
      </c>
      <c r="B722" t="e">
        <f t="shared" si="23"/>
        <v>#NUM!</v>
      </c>
      <c r="C722" t="e">
        <f>IF(A722&gt;=GOF!$F$11,B722,0)</f>
        <v>#NUM!</v>
      </c>
      <c r="D722" s="1" t="e">
        <f t="shared" si="22"/>
        <v>#NUM!</v>
      </c>
      <c r="E722" s="23" t="str">
        <f>IF(GOF!D722&gt;0,(GOF!C722-GOF!D722)^2/GOF!D722,"")</f>
        <v/>
      </c>
      <c r="F722" s="1"/>
      <c r="G722" s="1"/>
    </row>
    <row r="723" spans="1:7" x14ac:dyDescent="0.2">
      <c r="A723">
        <f>GOF!F$12/1000+A722</f>
        <v>11.552000000000008</v>
      </c>
      <c r="B723" t="e">
        <f t="shared" si="23"/>
        <v>#NUM!</v>
      </c>
      <c r="C723" t="e">
        <f>IF(A723&gt;=GOF!$F$11,B723,0)</f>
        <v>#NUM!</v>
      </c>
      <c r="D723" s="1" t="e">
        <f t="shared" si="22"/>
        <v>#NUM!</v>
      </c>
      <c r="E723" s="23" t="str">
        <f>IF(GOF!D723&gt;0,(GOF!C723-GOF!D723)^2/GOF!D723,"")</f>
        <v/>
      </c>
      <c r="F723" s="1"/>
      <c r="G723" s="1"/>
    </row>
    <row r="724" spans="1:7" x14ac:dyDescent="0.2">
      <c r="A724">
        <f>GOF!F$12/1000+A723</f>
        <v>11.568000000000008</v>
      </c>
      <c r="B724" t="e">
        <f t="shared" si="23"/>
        <v>#NUM!</v>
      </c>
      <c r="C724" t="e">
        <f>IF(A724&gt;=GOF!$F$11,B724,0)</f>
        <v>#NUM!</v>
      </c>
      <c r="D724" s="1" t="e">
        <f t="shared" si="22"/>
        <v>#NUM!</v>
      </c>
      <c r="E724" s="23" t="str">
        <f>IF(GOF!D724&gt;0,(GOF!C724-GOF!D724)^2/GOF!D724,"")</f>
        <v/>
      </c>
      <c r="F724" s="1"/>
      <c r="G724" s="1"/>
    </row>
    <row r="725" spans="1:7" x14ac:dyDescent="0.2">
      <c r="A725">
        <f>GOF!F$12/1000+A724</f>
        <v>11.584000000000009</v>
      </c>
      <c r="B725" t="e">
        <f t="shared" si="23"/>
        <v>#NUM!</v>
      </c>
      <c r="C725" t="e">
        <f>IF(A725&gt;=GOF!$F$11,B725,0)</f>
        <v>#NUM!</v>
      </c>
      <c r="D725" s="1" t="e">
        <f t="shared" si="22"/>
        <v>#NUM!</v>
      </c>
      <c r="E725" s="23" t="str">
        <f>IF(GOF!D725&gt;0,(GOF!C725-GOF!D725)^2/GOF!D725,"")</f>
        <v/>
      </c>
      <c r="F725" s="1"/>
      <c r="G725" s="1"/>
    </row>
    <row r="726" spans="1:7" x14ac:dyDescent="0.2">
      <c r="A726">
        <f>GOF!F$12/1000+A725</f>
        <v>11.600000000000009</v>
      </c>
      <c r="B726" t="e">
        <f t="shared" si="23"/>
        <v>#NUM!</v>
      </c>
      <c r="C726" t="e">
        <f>IF(A726&gt;=GOF!$F$11,B726,0)</f>
        <v>#NUM!</v>
      </c>
      <c r="D726" s="1" t="e">
        <f t="shared" si="22"/>
        <v>#NUM!</v>
      </c>
      <c r="E726" s="23" t="str">
        <f>IF(GOF!D726&gt;0,(GOF!C726-GOF!D726)^2/GOF!D726,"")</f>
        <v/>
      </c>
      <c r="F726" s="1"/>
      <c r="G726" s="1"/>
    </row>
    <row r="727" spans="1:7" x14ac:dyDescent="0.2">
      <c r="A727">
        <f>GOF!F$12/1000+A726</f>
        <v>11.616000000000009</v>
      </c>
      <c r="B727" t="e">
        <f t="shared" si="23"/>
        <v>#NUM!</v>
      </c>
      <c r="C727" t="e">
        <f>IF(A727&gt;=GOF!$F$11,B727,0)</f>
        <v>#NUM!</v>
      </c>
      <c r="D727" s="1" t="e">
        <f t="shared" si="22"/>
        <v>#NUM!</v>
      </c>
      <c r="E727" s="23" t="str">
        <f>IF(GOF!D727&gt;0,(GOF!C727-GOF!D727)^2/GOF!D727,"")</f>
        <v/>
      </c>
      <c r="F727" s="1"/>
      <c r="G727" s="1"/>
    </row>
    <row r="728" spans="1:7" x14ac:dyDescent="0.2">
      <c r="A728">
        <f>GOF!F$12/1000+A727</f>
        <v>11.632000000000009</v>
      </c>
      <c r="B728" t="e">
        <f t="shared" si="23"/>
        <v>#NUM!</v>
      </c>
      <c r="C728" t="e">
        <f>IF(A728&gt;=GOF!$F$11,B728,0)</f>
        <v>#NUM!</v>
      </c>
      <c r="D728" s="1" t="e">
        <f t="shared" si="22"/>
        <v>#NUM!</v>
      </c>
      <c r="E728" s="23" t="str">
        <f>IF(GOF!D728&gt;0,(GOF!C728-GOF!D728)^2/GOF!D728,"")</f>
        <v/>
      </c>
      <c r="F728" s="1"/>
      <c r="G728" s="1"/>
    </row>
    <row r="729" spans="1:7" x14ac:dyDescent="0.2">
      <c r="A729">
        <f>GOF!F$12/1000+A728</f>
        <v>11.648000000000009</v>
      </c>
      <c r="B729" t="e">
        <f t="shared" si="23"/>
        <v>#NUM!</v>
      </c>
      <c r="C729" t="e">
        <f>IF(A729&gt;=GOF!$F$11,B729,0)</f>
        <v>#NUM!</v>
      </c>
      <c r="D729" s="1" t="e">
        <f t="shared" si="22"/>
        <v>#NUM!</v>
      </c>
      <c r="E729" s="23" t="str">
        <f>IF(GOF!D729&gt;0,(GOF!C729-GOF!D729)^2/GOF!D729,"")</f>
        <v/>
      </c>
      <c r="F729" s="1"/>
      <c r="G729" s="1"/>
    </row>
    <row r="730" spans="1:7" x14ac:dyDescent="0.2">
      <c r="A730">
        <f>GOF!F$12/1000+A729</f>
        <v>11.664000000000009</v>
      </c>
      <c r="B730" t="e">
        <f t="shared" si="23"/>
        <v>#NUM!</v>
      </c>
      <c r="C730" t="e">
        <f>IF(A730&gt;=GOF!$F$11,B730,0)</f>
        <v>#NUM!</v>
      </c>
      <c r="D730" s="1" t="e">
        <f t="shared" si="22"/>
        <v>#NUM!</v>
      </c>
      <c r="E730" s="23" t="str">
        <f>IF(GOF!D730&gt;0,(GOF!C730-GOF!D730)^2/GOF!D730,"")</f>
        <v/>
      </c>
      <c r="F730" s="1"/>
      <c r="G730" s="1"/>
    </row>
    <row r="731" spans="1:7" x14ac:dyDescent="0.2">
      <c r="A731">
        <f>GOF!F$12/1000+A730</f>
        <v>11.680000000000009</v>
      </c>
      <c r="B731" t="e">
        <f t="shared" si="23"/>
        <v>#NUM!</v>
      </c>
      <c r="C731" t="e">
        <f>IF(A731&gt;=GOF!$F$11,B731,0)</f>
        <v>#NUM!</v>
      </c>
      <c r="D731" s="1" t="e">
        <f t="shared" si="22"/>
        <v>#NUM!</v>
      </c>
      <c r="E731" s="23" t="str">
        <f>IF(GOF!D731&gt;0,(GOF!C731-GOF!D731)^2/GOF!D731,"")</f>
        <v/>
      </c>
      <c r="F731" s="1"/>
      <c r="G731" s="1"/>
    </row>
    <row r="732" spans="1:7" x14ac:dyDescent="0.2">
      <c r="A732">
        <f>GOF!F$12/1000+A731</f>
        <v>11.696000000000009</v>
      </c>
      <c r="B732" t="e">
        <f t="shared" si="23"/>
        <v>#NUM!</v>
      </c>
      <c r="C732" t="e">
        <f>IF(A732&gt;=GOF!$F$11,B732,0)</f>
        <v>#NUM!</v>
      </c>
      <c r="D732" s="1" t="e">
        <f t="shared" si="22"/>
        <v>#NUM!</v>
      </c>
      <c r="E732" s="23" t="str">
        <f>IF(GOF!D732&gt;0,(GOF!C732-GOF!D732)^2/GOF!D732,"")</f>
        <v/>
      </c>
      <c r="F732" s="1"/>
      <c r="G732" s="1"/>
    </row>
    <row r="733" spans="1:7" x14ac:dyDescent="0.2">
      <c r="A733">
        <f>GOF!F$12/1000+A732</f>
        <v>11.712000000000009</v>
      </c>
      <c r="B733" t="e">
        <f t="shared" si="23"/>
        <v>#NUM!</v>
      </c>
      <c r="C733" t="e">
        <f>IF(A733&gt;=GOF!$F$11,B733,0)</f>
        <v>#NUM!</v>
      </c>
      <c r="D733" s="1" t="e">
        <f t="shared" si="22"/>
        <v>#NUM!</v>
      </c>
      <c r="E733" s="23" t="str">
        <f>IF(GOF!D733&gt;0,(GOF!C733-GOF!D733)^2/GOF!D733,"")</f>
        <v/>
      </c>
      <c r="F733" s="1"/>
      <c r="G733" s="1"/>
    </row>
    <row r="734" spans="1:7" x14ac:dyDescent="0.2">
      <c r="A734">
        <f>GOF!F$12/1000+A733</f>
        <v>11.728000000000009</v>
      </c>
      <c r="B734" t="e">
        <f t="shared" si="23"/>
        <v>#NUM!</v>
      </c>
      <c r="C734" t="e">
        <f>IF(A734&gt;=GOF!$F$11,B734,0)</f>
        <v>#NUM!</v>
      </c>
      <c r="D734" s="1" t="e">
        <f t="shared" si="22"/>
        <v>#NUM!</v>
      </c>
      <c r="E734" s="23" t="str">
        <f>IF(GOF!D734&gt;0,(GOF!C734-GOF!D734)^2/GOF!D734,"")</f>
        <v/>
      </c>
      <c r="F734" s="1"/>
      <c r="G734" s="1"/>
    </row>
    <row r="735" spans="1:7" x14ac:dyDescent="0.2">
      <c r="A735">
        <f>GOF!F$12/1000+A734</f>
        <v>11.744000000000009</v>
      </c>
      <c r="B735" t="e">
        <f t="shared" si="23"/>
        <v>#NUM!</v>
      </c>
      <c r="C735" t="e">
        <f>IF(A735&gt;=GOF!$F$11,B735,0)</f>
        <v>#NUM!</v>
      </c>
      <c r="D735" s="1" t="e">
        <f t="shared" si="22"/>
        <v>#NUM!</v>
      </c>
      <c r="E735" s="23" t="str">
        <f>IF(GOF!D735&gt;0,(GOF!C735-GOF!D735)^2/GOF!D735,"")</f>
        <v/>
      </c>
      <c r="F735" s="1"/>
      <c r="G735" s="1"/>
    </row>
    <row r="736" spans="1:7" x14ac:dyDescent="0.2">
      <c r="A736">
        <f>GOF!F$12/1000+A735</f>
        <v>11.760000000000009</v>
      </c>
      <c r="B736" t="e">
        <f t="shared" si="23"/>
        <v>#NUM!</v>
      </c>
      <c r="C736" t="e">
        <f>IF(A736&gt;=GOF!$F$11,B736,0)</f>
        <v>#NUM!</v>
      </c>
      <c r="D736" s="1" t="e">
        <f t="shared" si="22"/>
        <v>#NUM!</v>
      </c>
      <c r="E736" s="23" t="str">
        <f>IF(GOF!D736&gt;0,(GOF!C736-GOF!D736)^2/GOF!D736,"")</f>
        <v/>
      </c>
      <c r="F736" s="1"/>
      <c r="G736" s="1"/>
    </row>
    <row r="737" spans="1:7" x14ac:dyDescent="0.2">
      <c r="A737">
        <f>GOF!F$12/1000+A736</f>
        <v>11.776000000000009</v>
      </c>
      <c r="B737" t="e">
        <f t="shared" si="23"/>
        <v>#NUM!</v>
      </c>
      <c r="C737" t="e">
        <f>IF(A737&gt;=GOF!$F$11,B737,0)</f>
        <v>#NUM!</v>
      </c>
      <c r="D737" s="1" t="e">
        <f t="shared" si="22"/>
        <v>#NUM!</v>
      </c>
      <c r="E737" s="23" t="str">
        <f>IF(GOF!D737&gt;0,(GOF!C737-GOF!D737)^2/GOF!D737,"")</f>
        <v/>
      </c>
      <c r="F737" s="1"/>
      <c r="G737" s="1"/>
    </row>
    <row r="738" spans="1:7" x14ac:dyDescent="0.2">
      <c r="A738">
        <f>GOF!F$12/1000+A737</f>
        <v>11.792000000000009</v>
      </c>
      <c r="B738" t="e">
        <f t="shared" si="23"/>
        <v>#NUM!</v>
      </c>
      <c r="C738" t="e">
        <f>IF(A738&gt;=GOF!$F$11,B738,0)</f>
        <v>#NUM!</v>
      </c>
      <c r="D738" s="1" t="e">
        <f t="shared" si="22"/>
        <v>#NUM!</v>
      </c>
      <c r="E738" s="23" t="str">
        <f>IF(GOF!D738&gt;0,(GOF!C738-GOF!D738)^2/GOF!D738,"")</f>
        <v/>
      </c>
      <c r="F738" s="1"/>
      <c r="G738" s="1"/>
    </row>
    <row r="739" spans="1:7" x14ac:dyDescent="0.2">
      <c r="A739">
        <f>GOF!F$12/1000+A738</f>
        <v>11.808000000000009</v>
      </c>
      <c r="B739" t="e">
        <f t="shared" si="23"/>
        <v>#NUM!</v>
      </c>
      <c r="C739" t="e">
        <f>IF(A739&gt;=GOF!$F$11,B739,0)</f>
        <v>#NUM!</v>
      </c>
      <c r="D739" s="1" t="e">
        <f t="shared" si="22"/>
        <v>#NUM!</v>
      </c>
      <c r="E739" s="23" t="str">
        <f>IF(GOF!D739&gt;0,(GOF!C739-GOF!D739)^2/GOF!D739,"")</f>
        <v/>
      </c>
      <c r="F739" s="1"/>
      <c r="G739" s="1"/>
    </row>
    <row r="740" spans="1:7" x14ac:dyDescent="0.2">
      <c r="A740">
        <f>GOF!F$12/1000+A739</f>
        <v>11.824000000000009</v>
      </c>
      <c r="B740" t="e">
        <f t="shared" si="23"/>
        <v>#NUM!</v>
      </c>
      <c r="C740" t="e">
        <f>IF(A740&gt;=GOF!$F$11,B740,0)</f>
        <v>#NUM!</v>
      </c>
      <c r="D740" s="1" t="e">
        <f t="shared" si="22"/>
        <v>#NUM!</v>
      </c>
      <c r="E740" s="23" t="str">
        <f>IF(GOF!D740&gt;0,(GOF!C740-GOF!D740)^2/GOF!D740,"")</f>
        <v/>
      </c>
      <c r="F740" s="1"/>
      <c r="G740" s="1"/>
    </row>
    <row r="741" spans="1:7" x14ac:dyDescent="0.2">
      <c r="A741">
        <f>GOF!F$12/1000+A740</f>
        <v>11.840000000000009</v>
      </c>
      <c r="B741" t="e">
        <f t="shared" si="23"/>
        <v>#NUM!</v>
      </c>
      <c r="C741" t="e">
        <f>IF(A741&gt;=GOF!$F$11,B741,0)</f>
        <v>#NUM!</v>
      </c>
      <c r="D741" s="1" t="e">
        <f t="shared" si="22"/>
        <v>#NUM!</v>
      </c>
      <c r="E741" s="23" t="str">
        <f>IF(GOF!D741&gt;0,(GOF!C741-GOF!D741)^2/GOF!D741,"")</f>
        <v/>
      </c>
      <c r="F741" s="1"/>
      <c r="G741" s="1"/>
    </row>
    <row r="742" spans="1:7" x14ac:dyDescent="0.2">
      <c r="A742">
        <f>GOF!F$12/1000+A741</f>
        <v>11.856000000000009</v>
      </c>
      <c r="B742" t="e">
        <f t="shared" si="23"/>
        <v>#NUM!</v>
      </c>
      <c r="C742" t="e">
        <f>IF(A742&gt;=GOF!$F$11,B742,0)</f>
        <v>#NUM!</v>
      </c>
      <c r="D742" s="1" t="e">
        <f t="shared" si="22"/>
        <v>#NUM!</v>
      </c>
      <c r="E742" s="23" t="str">
        <f>IF(GOF!D742&gt;0,(GOF!C742-GOF!D742)^2/GOF!D742,"")</f>
        <v/>
      </c>
      <c r="F742" s="1"/>
      <c r="G742" s="1"/>
    </row>
    <row r="743" spans="1:7" x14ac:dyDescent="0.2">
      <c r="A743">
        <f>GOF!F$12/1000+A742</f>
        <v>11.872000000000009</v>
      </c>
      <c r="B743" t="e">
        <f t="shared" si="23"/>
        <v>#NUM!</v>
      </c>
      <c r="C743" t="e">
        <f>IF(A743&gt;=GOF!$F$11,B743,0)</f>
        <v>#NUM!</v>
      </c>
      <c r="D743" s="1" t="e">
        <f t="shared" si="22"/>
        <v>#NUM!</v>
      </c>
      <c r="E743" s="23" t="str">
        <f>IF(GOF!D743&gt;0,(GOF!C743-GOF!D743)^2/GOF!D743,"")</f>
        <v/>
      </c>
      <c r="F743" s="1"/>
      <c r="G743" s="1"/>
    </row>
    <row r="744" spans="1:7" x14ac:dyDescent="0.2">
      <c r="A744">
        <f>GOF!F$12/1000+A743</f>
        <v>11.888000000000009</v>
      </c>
      <c r="B744" t="e">
        <f t="shared" si="23"/>
        <v>#NUM!</v>
      </c>
      <c r="C744" t="e">
        <f>IF(A744&gt;=GOF!$F$11,B744,0)</f>
        <v>#NUM!</v>
      </c>
      <c r="D744" s="1" t="e">
        <f t="shared" si="22"/>
        <v>#NUM!</v>
      </c>
      <c r="E744" s="23" t="str">
        <f>IF(GOF!D744&gt;0,(GOF!C744-GOF!D744)^2/GOF!D744,"")</f>
        <v/>
      </c>
      <c r="F744" s="1"/>
      <c r="G744" s="1"/>
    </row>
    <row r="745" spans="1:7" x14ac:dyDescent="0.2">
      <c r="A745">
        <f>GOF!F$12/1000+A744</f>
        <v>11.904000000000009</v>
      </c>
      <c r="B745" t="e">
        <f t="shared" si="23"/>
        <v>#NUM!</v>
      </c>
      <c r="C745" t="e">
        <f>IF(A745&gt;=GOF!$F$11,B745,0)</f>
        <v>#NUM!</v>
      </c>
      <c r="D745" s="1" t="e">
        <f t="shared" si="22"/>
        <v>#NUM!</v>
      </c>
      <c r="E745" s="23" t="str">
        <f>IF(GOF!D745&gt;0,(GOF!C745-GOF!D745)^2/GOF!D745,"")</f>
        <v/>
      </c>
      <c r="F745" s="1"/>
      <c r="G745" s="1"/>
    </row>
    <row r="746" spans="1:7" x14ac:dyDescent="0.2">
      <c r="A746">
        <f>GOF!F$12/1000+A745</f>
        <v>11.920000000000009</v>
      </c>
      <c r="B746" t="e">
        <f t="shared" si="23"/>
        <v>#NUM!</v>
      </c>
      <c r="C746" t="e">
        <f>IF(A746&gt;=GOF!$F$11,B746,0)</f>
        <v>#NUM!</v>
      </c>
      <c r="D746" s="1" t="e">
        <f t="shared" si="22"/>
        <v>#NUM!</v>
      </c>
      <c r="E746" s="23" t="str">
        <f>IF(GOF!D746&gt;0,(GOF!C746-GOF!D746)^2/GOF!D746,"")</f>
        <v/>
      </c>
      <c r="F746" s="1"/>
      <c r="G746" s="1"/>
    </row>
    <row r="747" spans="1:7" x14ac:dyDescent="0.2">
      <c r="A747">
        <f>GOF!F$12/1000+A746</f>
        <v>11.936000000000009</v>
      </c>
      <c r="B747" t="e">
        <f t="shared" si="23"/>
        <v>#NUM!</v>
      </c>
      <c r="C747" t="e">
        <f>IF(A747&gt;=GOF!$F$11,B747,0)</f>
        <v>#NUM!</v>
      </c>
      <c r="D747" s="1" t="e">
        <f t="shared" si="22"/>
        <v>#NUM!</v>
      </c>
      <c r="E747" s="23" t="str">
        <f>IF(GOF!D747&gt;0,(GOF!C747-GOF!D747)^2/GOF!D747,"")</f>
        <v/>
      </c>
      <c r="F747" s="1"/>
      <c r="G747" s="1"/>
    </row>
    <row r="748" spans="1:7" x14ac:dyDescent="0.2">
      <c r="A748">
        <f>GOF!F$12/1000+A747</f>
        <v>11.952000000000009</v>
      </c>
      <c r="B748" t="e">
        <f t="shared" si="23"/>
        <v>#NUM!</v>
      </c>
      <c r="C748" t="e">
        <f>IF(A748&gt;=GOF!$F$11,B748,0)</f>
        <v>#NUM!</v>
      </c>
      <c r="D748" s="1" t="e">
        <f t="shared" si="22"/>
        <v>#NUM!</v>
      </c>
      <c r="E748" s="23" t="str">
        <f>IF(GOF!D748&gt;0,(GOF!C748-GOF!D748)^2/GOF!D748,"")</f>
        <v/>
      </c>
      <c r="F748" s="1"/>
      <c r="G748" s="1"/>
    </row>
    <row r="749" spans="1:7" x14ac:dyDescent="0.2">
      <c r="A749">
        <f>GOF!F$12/1000+A748</f>
        <v>11.968000000000009</v>
      </c>
      <c r="B749" t="e">
        <f t="shared" si="23"/>
        <v>#NUM!</v>
      </c>
      <c r="C749" t="e">
        <f>IF(A749&gt;=GOF!$F$11,B749,0)</f>
        <v>#NUM!</v>
      </c>
      <c r="D749" s="1" t="e">
        <f t="shared" si="22"/>
        <v>#NUM!</v>
      </c>
      <c r="E749" s="23" t="str">
        <f>IF(GOF!D749&gt;0,(GOF!C749-GOF!D749)^2/GOF!D749,"")</f>
        <v/>
      </c>
      <c r="F749" s="1"/>
      <c r="G749" s="1"/>
    </row>
    <row r="750" spans="1:7" x14ac:dyDescent="0.2">
      <c r="A750">
        <f>GOF!F$12/1000+A749</f>
        <v>11.984000000000009</v>
      </c>
      <c r="B750" t="e">
        <f t="shared" si="23"/>
        <v>#NUM!</v>
      </c>
      <c r="C750" t="e">
        <f>IF(A750&gt;=GOF!$F$11,B750,0)</f>
        <v>#NUM!</v>
      </c>
      <c r="D750" s="1" t="e">
        <f t="shared" si="22"/>
        <v>#NUM!</v>
      </c>
      <c r="E750" s="23" t="str">
        <f>IF(GOF!D750&gt;0,(GOF!C750-GOF!D750)^2/GOF!D750,"")</f>
        <v/>
      </c>
      <c r="F750" s="1"/>
      <c r="G750" s="1"/>
    </row>
    <row r="751" spans="1:7" x14ac:dyDescent="0.2">
      <c r="A751">
        <f>GOF!F$12/1000+A750</f>
        <v>12.000000000000009</v>
      </c>
      <c r="B751" t="e">
        <f t="shared" si="23"/>
        <v>#NUM!</v>
      </c>
      <c r="C751" t="e">
        <f>IF(A751&gt;=GOF!$F$11,B751,0)</f>
        <v>#NUM!</v>
      </c>
      <c r="D751" s="1" t="e">
        <f t="shared" si="22"/>
        <v>#NUM!</v>
      </c>
      <c r="E751" s="23" t="str">
        <f>IF(GOF!D751&gt;0,(GOF!C751-GOF!D751)^2/GOF!D751,"")</f>
        <v/>
      </c>
      <c r="F751" s="1"/>
      <c r="G751" s="1"/>
    </row>
    <row r="752" spans="1:7" x14ac:dyDescent="0.2">
      <c r="A752">
        <f>GOF!F$12/1000+A751</f>
        <v>12.016000000000009</v>
      </c>
      <c r="B752" t="e">
        <f t="shared" si="23"/>
        <v>#NUM!</v>
      </c>
      <c r="C752" t="e">
        <f>IF(A752&gt;=GOF!$F$11,B752,0)</f>
        <v>#NUM!</v>
      </c>
      <c r="D752" s="1" t="e">
        <f t="shared" si="22"/>
        <v>#NUM!</v>
      </c>
      <c r="E752" s="23" t="str">
        <f>IF(GOF!D752&gt;0,(GOF!C752-GOF!D752)^2/GOF!D752,"")</f>
        <v/>
      </c>
      <c r="F752" s="1"/>
      <c r="G752" s="1"/>
    </row>
    <row r="753" spans="1:7" x14ac:dyDescent="0.2">
      <c r="A753">
        <f>GOF!F$12/1000+A752</f>
        <v>12.032000000000009</v>
      </c>
      <c r="B753" t="e">
        <f t="shared" si="23"/>
        <v>#NUM!</v>
      </c>
      <c r="C753" t="e">
        <f>IF(A753&gt;=GOF!$F$11,B753,0)</f>
        <v>#NUM!</v>
      </c>
      <c r="D753" s="1" t="e">
        <f t="shared" si="22"/>
        <v>#NUM!</v>
      </c>
      <c r="E753" s="23" t="str">
        <f>IF(GOF!D753&gt;0,(GOF!C753-GOF!D753)^2/GOF!D753,"")</f>
        <v/>
      </c>
      <c r="F753" s="1"/>
      <c r="G753" s="1"/>
    </row>
    <row r="754" spans="1:7" x14ac:dyDescent="0.2">
      <c r="A754">
        <f>GOF!F$12/1000+A753</f>
        <v>12.048000000000009</v>
      </c>
      <c r="B754" t="e">
        <f t="shared" si="23"/>
        <v>#NUM!</v>
      </c>
      <c r="C754" t="e">
        <f>IF(A754&gt;=GOF!$F$11,B754,0)</f>
        <v>#NUM!</v>
      </c>
      <c r="D754" s="1" t="e">
        <f t="shared" si="22"/>
        <v>#NUM!</v>
      </c>
      <c r="E754" s="23" t="str">
        <f>IF(GOF!D754&gt;0,(GOF!C754-GOF!D754)^2/GOF!D754,"")</f>
        <v/>
      </c>
      <c r="F754" s="1"/>
      <c r="G754" s="1"/>
    </row>
    <row r="755" spans="1:7" x14ac:dyDescent="0.2">
      <c r="A755">
        <f>GOF!F$12/1000+A754</f>
        <v>12.064000000000009</v>
      </c>
      <c r="B755" t="e">
        <f t="shared" si="23"/>
        <v>#NUM!</v>
      </c>
      <c r="C755" t="e">
        <f>IF(A755&gt;=GOF!$F$11,B755,0)</f>
        <v>#NUM!</v>
      </c>
      <c r="D755" s="1" t="e">
        <f t="shared" si="22"/>
        <v>#NUM!</v>
      </c>
      <c r="E755" s="23" t="str">
        <f>IF(GOF!D755&gt;0,(GOF!C755-GOF!D755)^2/GOF!D755,"")</f>
        <v/>
      </c>
      <c r="F755" s="1"/>
      <c r="G755" s="1"/>
    </row>
    <row r="756" spans="1:7" x14ac:dyDescent="0.2">
      <c r="A756">
        <f>GOF!F$12/1000+A755</f>
        <v>12.080000000000009</v>
      </c>
      <c r="B756" t="e">
        <f t="shared" si="23"/>
        <v>#NUM!</v>
      </c>
      <c r="C756" t="e">
        <f>IF(A756&gt;=GOF!$F$11,B756,0)</f>
        <v>#NUM!</v>
      </c>
      <c r="D756" s="1" t="e">
        <f t="shared" si="22"/>
        <v>#NUM!</v>
      </c>
      <c r="E756" s="23" t="str">
        <f>IF(GOF!D756&gt;0,(GOF!C756-GOF!D756)^2/GOF!D756,"")</f>
        <v/>
      </c>
      <c r="F756" s="1"/>
      <c r="G756" s="1"/>
    </row>
    <row r="757" spans="1:7" x14ac:dyDescent="0.2">
      <c r="A757">
        <f>GOF!F$12/1000+A756</f>
        <v>12.096000000000009</v>
      </c>
      <c r="B757" t="e">
        <f t="shared" si="23"/>
        <v>#NUM!</v>
      </c>
      <c r="C757" t="e">
        <f>IF(A757&gt;=GOF!$F$11,B757,0)</f>
        <v>#NUM!</v>
      </c>
      <c r="D757" s="1" t="e">
        <f t="shared" si="22"/>
        <v>#NUM!</v>
      </c>
      <c r="E757" s="23" t="str">
        <f>IF(GOF!D757&gt;0,(GOF!C757-GOF!D757)^2/GOF!D757,"")</f>
        <v/>
      </c>
      <c r="F757" s="1"/>
      <c r="G757" s="1"/>
    </row>
    <row r="758" spans="1:7" x14ac:dyDescent="0.2">
      <c r="A758">
        <f>GOF!F$12/1000+A757</f>
        <v>12.112000000000009</v>
      </c>
      <c r="B758" t="e">
        <f t="shared" si="23"/>
        <v>#NUM!</v>
      </c>
      <c r="C758" t="e">
        <f>IF(A758&gt;=GOF!$F$11,B758,0)</f>
        <v>#NUM!</v>
      </c>
      <c r="D758" s="1" t="e">
        <f t="shared" si="22"/>
        <v>#NUM!</v>
      </c>
      <c r="E758" s="23" t="str">
        <f>IF(GOF!D758&gt;0,(GOF!C758-GOF!D758)^2/GOF!D758,"")</f>
        <v/>
      </c>
      <c r="F758" s="1"/>
      <c r="G758" s="1"/>
    </row>
    <row r="759" spans="1:7" x14ac:dyDescent="0.2">
      <c r="A759">
        <f>GOF!F$12/1000+A758</f>
        <v>12.128000000000009</v>
      </c>
      <c r="B759" t="e">
        <f t="shared" si="23"/>
        <v>#NUM!</v>
      </c>
      <c r="C759" t="e">
        <f>IF(A759&gt;=GOF!$F$11,B759,0)</f>
        <v>#NUM!</v>
      </c>
      <c r="D759" s="1" t="e">
        <f t="shared" si="22"/>
        <v>#NUM!</v>
      </c>
      <c r="E759" s="23" t="str">
        <f>IF(GOF!D759&gt;0,(GOF!C759-GOF!D759)^2/GOF!D759,"")</f>
        <v/>
      </c>
      <c r="F759" s="1"/>
      <c r="G759" s="1"/>
    </row>
    <row r="760" spans="1:7" x14ac:dyDescent="0.2">
      <c r="A760">
        <f>GOF!F$12/1000+A759</f>
        <v>12.144000000000009</v>
      </c>
      <c r="B760" t="e">
        <f t="shared" si="23"/>
        <v>#NUM!</v>
      </c>
      <c r="C760" t="e">
        <f>IF(A760&gt;=GOF!$F$11,B760,0)</f>
        <v>#NUM!</v>
      </c>
      <c r="D760" s="1" t="e">
        <f t="shared" si="22"/>
        <v>#NUM!</v>
      </c>
      <c r="E760" s="23" t="str">
        <f>IF(GOF!D760&gt;0,(GOF!C760-GOF!D760)^2/GOF!D760,"")</f>
        <v/>
      </c>
      <c r="F760" s="1"/>
      <c r="G760" s="1"/>
    </row>
    <row r="761" spans="1:7" x14ac:dyDescent="0.2">
      <c r="A761">
        <f>GOF!F$12/1000+A760</f>
        <v>12.160000000000009</v>
      </c>
      <c r="B761" t="e">
        <f t="shared" si="23"/>
        <v>#NUM!</v>
      </c>
      <c r="C761" t="e">
        <f>IF(A761&gt;=GOF!$F$11,B761,0)</f>
        <v>#NUM!</v>
      </c>
      <c r="D761" s="1" t="e">
        <f t="shared" si="22"/>
        <v>#NUM!</v>
      </c>
      <c r="E761" s="23" t="str">
        <f>IF(GOF!D761&gt;0,(GOF!C761-GOF!D761)^2/GOF!D761,"")</f>
        <v/>
      </c>
      <c r="F761" s="1"/>
      <c r="G761" s="1"/>
    </row>
    <row r="762" spans="1:7" x14ac:dyDescent="0.2">
      <c r="A762">
        <f>GOF!F$12/1000+A761</f>
        <v>12.176000000000009</v>
      </c>
      <c r="B762" t="e">
        <f t="shared" si="23"/>
        <v>#NUM!</v>
      </c>
      <c r="C762" t="e">
        <f>IF(A762&gt;=GOF!$F$11,B762,0)</f>
        <v>#NUM!</v>
      </c>
      <c r="D762" s="1" t="e">
        <f t="shared" si="22"/>
        <v>#NUM!</v>
      </c>
      <c r="E762" s="23" t="str">
        <f>IF(GOF!D762&gt;0,(GOF!C762-GOF!D762)^2/GOF!D762,"")</f>
        <v/>
      </c>
      <c r="F762" s="1"/>
      <c r="G762" s="1"/>
    </row>
    <row r="763" spans="1:7" x14ac:dyDescent="0.2">
      <c r="A763">
        <f>GOF!F$12/1000+A762</f>
        <v>12.192000000000009</v>
      </c>
      <c r="B763" t="e">
        <f t="shared" si="23"/>
        <v>#NUM!</v>
      </c>
      <c r="C763" t="e">
        <f>IF(A763&gt;=GOF!$F$11,B763,0)</f>
        <v>#NUM!</v>
      </c>
      <c r="D763" s="1" t="e">
        <f t="shared" si="22"/>
        <v>#NUM!</v>
      </c>
      <c r="E763" s="23" t="str">
        <f>IF(GOF!D763&gt;0,(GOF!C763-GOF!D763)^2/GOF!D763,"")</f>
        <v/>
      </c>
      <c r="F763" s="1"/>
      <c r="G763" s="1"/>
    </row>
    <row r="764" spans="1:7" x14ac:dyDescent="0.2">
      <c r="A764">
        <f>GOF!F$12/1000+A763</f>
        <v>12.208000000000009</v>
      </c>
      <c r="B764" t="e">
        <f t="shared" si="23"/>
        <v>#NUM!</v>
      </c>
      <c r="C764" t="e">
        <f>IF(A764&gt;=GOF!$F$11,B764,0)</f>
        <v>#NUM!</v>
      </c>
      <c r="D764" s="1" t="e">
        <f t="shared" si="22"/>
        <v>#NUM!</v>
      </c>
      <c r="E764" s="23" t="str">
        <f>IF(GOF!D764&gt;0,(GOF!C764-GOF!D764)^2/GOF!D764,"")</f>
        <v/>
      </c>
      <c r="F764" s="1"/>
      <c r="G764" s="1"/>
    </row>
    <row r="765" spans="1:7" x14ac:dyDescent="0.2">
      <c r="A765">
        <f>GOF!F$12/1000+A764</f>
        <v>12.224000000000009</v>
      </c>
      <c r="B765" t="e">
        <f t="shared" si="23"/>
        <v>#NUM!</v>
      </c>
      <c r="C765" t="e">
        <f>IF(A765&gt;=GOF!$F$11,B765,0)</f>
        <v>#NUM!</v>
      </c>
      <c r="D765" s="1" t="e">
        <f t="shared" si="22"/>
        <v>#NUM!</v>
      </c>
      <c r="E765" s="23" t="str">
        <f>IF(GOF!D765&gt;0,(GOF!C765-GOF!D765)^2/GOF!D765,"")</f>
        <v/>
      </c>
      <c r="F765" s="1"/>
      <c r="G765" s="1"/>
    </row>
    <row r="766" spans="1:7" x14ac:dyDescent="0.2">
      <c r="A766">
        <f>GOF!F$12/1000+A765</f>
        <v>12.240000000000009</v>
      </c>
      <c r="B766" t="e">
        <f t="shared" si="23"/>
        <v>#NUM!</v>
      </c>
      <c r="C766" t="e">
        <f>IF(A766&gt;=GOF!$F$11,B766,0)</f>
        <v>#NUM!</v>
      </c>
      <c r="D766" s="1" t="e">
        <f t="shared" si="22"/>
        <v>#NUM!</v>
      </c>
      <c r="E766" s="23" t="str">
        <f>IF(GOF!D766&gt;0,(GOF!C766-GOF!D766)^2/GOF!D766,"")</f>
        <v/>
      </c>
      <c r="F766" s="1"/>
      <c r="G766" s="1"/>
    </row>
    <row r="767" spans="1:7" x14ac:dyDescent="0.2">
      <c r="A767">
        <f>GOF!F$12/1000+A766</f>
        <v>12.256000000000009</v>
      </c>
      <c r="B767" t="e">
        <f t="shared" si="23"/>
        <v>#NUM!</v>
      </c>
      <c r="C767" t="e">
        <f>IF(A767&gt;=GOF!$F$11,B767,0)</f>
        <v>#NUM!</v>
      </c>
      <c r="D767" s="1" t="e">
        <f t="shared" si="22"/>
        <v>#NUM!</v>
      </c>
      <c r="E767" s="23" t="str">
        <f>IF(GOF!D767&gt;0,(GOF!C767-GOF!D767)^2/GOF!D767,"")</f>
        <v/>
      </c>
      <c r="F767" s="1"/>
      <c r="G767" s="1"/>
    </row>
    <row r="768" spans="1:7" x14ac:dyDescent="0.2">
      <c r="A768">
        <f>GOF!F$12/1000+A767</f>
        <v>12.272000000000009</v>
      </c>
      <c r="B768" t="e">
        <f t="shared" si="23"/>
        <v>#NUM!</v>
      </c>
      <c r="C768" t="e">
        <f>IF(A768&gt;=GOF!$F$11,B768,0)</f>
        <v>#NUM!</v>
      </c>
      <c r="D768" s="1" t="e">
        <f t="shared" si="22"/>
        <v>#NUM!</v>
      </c>
      <c r="E768" s="23" t="str">
        <f>IF(GOF!D768&gt;0,(GOF!C768-GOF!D768)^2/GOF!D768,"")</f>
        <v/>
      </c>
      <c r="F768" s="1"/>
      <c r="G768" s="1"/>
    </row>
    <row r="769" spans="1:7" x14ac:dyDescent="0.2">
      <c r="A769">
        <f>GOF!F$12/1000+A768</f>
        <v>12.288000000000009</v>
      </c>
      <c r="B769" t="e">
        <f t="shared" si="23"/>
        <v>#NUM!</v>
      </c>
      <c r="C769" t="e">
        <f>IF(A769&gt;=GOF!$F$11,B769,0)</f>
        <v>#NUM!</v>
      </c>
      <c r="D769" s="1" t="e">
        <f t="shared" si="22"/>
        <v>#NUM!</v>
      </c>
      <c r="E769" s="23" t="str">
        <f>IF(GOF!D769&gt;0,(GOF!C769-GOF!D769)^2/GOF!D769,"")</f>
        <v/>
      </c>
      <c r="F769" s="1"/>
      <c r="G769" s="1"/>
    </row>
    <row r="770" spans="1:7" x14ac:dyDescent="0.2">
      <c r="A770">
        <f>GOF!F$12/1000+A769</f>
        <v>12.304000000000009</v>
      </c>
      <c r="B770" t="e">
        <f t="shared" si="23"/>
        <v>#NUM!</v>
      </c>
      <c r="C770" t="e">
        <f>IF(A770&gt;=GOF!$F$11,B770,0)</f>
        <v>#NUM!</v>
      </c>
      <c r="D770" s="1" t="e">
        <f t="shared" ref="D770:D833" si="24">CHIDIST(A770,F$1)</f>
        <v>#NUM!</v>
      </c>
      <c r="E770" s="23" t="str">
        <f>IF(GOF!D770&gt;0,(GOF!C770-GOF!D770)^2/GOF!D770,"")</f>
        <v/>
      </c>
      <c r="F770" s="1"/>
      <c r="G770" s="1"/>
    </row>
    <row r="771" spans="1:7" x14ac:dyDescent="0.2">
      <c r="A771">
        <f>GOF!F$12/1000+A770</f>
        <v>12.320000000000009</v>
      </c>
      <c r="B771" t="e">
        <f t="shared" ref="B771:B834" si="25">_xlfn.CHISQ.DIST(A771,F$1,FALSE)</f>
        <v>#NUM!</v>
      </c>
      <c r="C771" t="e">
        <f>IF(A771&gt;=GOF!$F$11,B771,0)</f>
        <v>#NUM!</v>
      </c>
      <c r="D771" s="1" t="e">
        <f t="shared" si="24"/>
        <v>#NUM!</v>
      </c>
      <c r="E771" s="23" t="str">
        <f>IF(GOF!D771&gt;0,(GOF!C771-GOF!D771)^2/GOF!D771,"")</f>
        <v/>
      </c>
      <c r="F771" s="1"/>
      <c r="G771" s="1"/>
    </row>
    <row r="772" spans="1:7" x14ac:dyDescent="0.2">
      <c r="A772">
        <f>GOF!F$12/1000+A771</f>
        <v>12.336000000000009</v>
      </c>
      <c r="B772" t="e">
        <f t="shared" si="25"/>
        <v>#NUM!</v>
      </c>
      <c r="C772" t="e">
        <f>IF(A772&gt;=GOF!$F$11,B772,0)</f>
        <v>#NUM!</v>
      </c>
      <c r="D772" s="1" t="e">
        <f t="shared" si="24"/>
        <v>#NUM!</v>
      </c>
      <c r="E772" s="23" t="str">
        <f>IF(GOF!D772&gt;0,(GOF!C772-GOF!D772)^2/GOF!D772,"")</f>
        <v/>
      </c>
      <c r="F772" s="1"/>
      <c r="G772" s="1"/>
    </row>
    <row r="773" spans="1:7" x14ac:dyDescent="0.2">
      <c r="A773">
        <f>GOF!F$12/1000+A772</f>
        <v>12.352000000000009</v>
      </c>
      <c r="B773" t="e">
        <f t="shared" si="25"/>
        <v>#NUM!</v>
      </c>
      <c r="C773" t="e">
        <f>IF(A773&gt;=GOF!$F$11,B773,0)</f>
        <v>#NUM!</v>
      </c>
      <c r="D773" s="1" t="e">
        <f t="shared" si="24"/>
        <v>#NUM!</v>
      </c>
      <c r="E773" s="23" t="str">
        <f>IF(GOF!D773&gt;0,(GOF!C773-GOF!D773)^2/GOF!D773,"")</f>
        <v/>
      </c>
      <c r="F773" s="1"/>
      <c r="G773" s="1"/>
    </row>
    <row r="774" spans="1:7" x14ac:dyDescent="0.2">
      <c r="A774">
        <f>GOF!F$12/1000+A773</f>
        <v>12.368000000000009</v>
      </c>
      <c r="B774" t="e">
        <f t="shared" si="25"/>
        <v>#NUM!</v>
      </c>
      <c r="C774" t="e">
        <f>IF(A774&gt;=GOF!$F$11,B774,0)</f>
        <v>#NUM!</v>
      </c>
      <c r="D774" s="1" t="e">
        <f t="shared" si="24"/>
        <v>#NUM!</v>
      </c>
      <c r="E774" s="23" t="str">
        <f>IF(GOF!D774&gt;0,(GOF!C774-GOF!D774)^2/GOF!D774,"")</f>
        <v/>
      </c>
      <c r="F774" s="1"/>
      <c r="G774" s="1"/>
    </row>
    <row r="775" spans="1:7" x14ac:dyDescent="0.2">
      <c r="A775">
        <f>GOF!F$12/1000+A774</f>
        <v>12.384000000000009</v>
      </c>
      <c r="B775" t="e">
        <f t="shared" si="25"/>
        <v>#NUM!</v>
      </c>
      <c r="C775" t="e">
        <f>IF(A775&gt;=GOF!$F$11,B775,0)</f>
        <v>#NUM!</v>
      </c>
      <c r="D775" s="1" t="e">
        <f t="shared" si="24"/>
        <v>#NUM!</v>
      </c>
      <c r="E775" s="23" t="str">
        <f>IF(GOF!D775&gt;0,(GOF!C775-GOF!D775)^2/GOF!D775,"")</f>
        <v/>
      </c>
      <c r="F775" s="1"/>
      <c r="G775" s="1"/>
    </row>
    <row r="776" spans="1:7" x14ac:dyDescent="0.2">
      <c r="A776">
        <f>GOF!F$12/1000+A775</f>
        <v>12.400000000000009</v>
      </c>
      <c r="B776" t="e">
        <f t="shared" si="25"/>
        <v>#NUM!</v>
      </c>
      <c r="C776" t="e">
        <f>IF(A776&gt;=GOF!$F$11,B776,0)</f>
        <v>#NUM!</v>
      </c>
      <c r="D776" s="1" t="e">
        <f t="shared" si="24"/>
        <v>#NUM!</v>
      </c>
      <c r="E776" s="23" t="str">
        <f>IF(GOF!D776&gt;0,(GOF!C776-GOF!D776)^2/GOF!D776,"")</f>
        <v/>
      </c>
      <c r="F776" s="1"/>
      <c r="G776" s="1"/>
    </row>
    <row r="777" spans="1:7" x14ac:dyDescent="0.2">
      <c r="A777">
        <f>GOF!F$12/1000+A776</f>
        <v>12.416000000000009</v>
      </c>
      <c r="B777" t="e">
        <f t="shared" si="25"/>
        <v>#NUM!</v>
      </c>
      <c r="C777" t="e">
        <f>IF(A777&gt;=GOF!$F$11,B777,0)</f>
        <v>#NUM!</v>
      </c>
      <c r="D777" s="1" t="e">
        <f t="shared" si="24"/>
        <v>#NUM!</v>
      </c>
      <c r="E777" s="23" t="str">
        <f>IF(GOF!D777&gt;0,(GOF!C777-GOF!D777)^2/GOF!D777,"")</f>
        <v/>
      </c>
      <c r="F777" s="1"/>
      <c r="G777" s="1"/>
    </row>
    <row r="778" spans="1:7" x14ac:dyDescent="0.2">
      <c r="A778">
        <f>GOF!F$12/1000+A777</f>
        <v>12.432000000000009</v>
      </c>
      <c r="B778" t="e">
        <f t="shared" si="25"/>
        <v>#NUM!</v>
      </c>
      <c r="C778" t="e">
        <f>IF(A778&gt;=GOF!$F$11,B778,0)</f>
        <v>#NUM!</v>
      </c>
      <c r="D778" s="1" t="e">
        <f t="shared" si="24"/>
        <v>#NUM!</v>
      </c>
      <c r="E778" s="23" t="str">
        <f>IF(GOF!D778&gt;0,(GOF!C778-GOF!D778)^2/GOF!D778,"")</f>
        <v/>
      </c>
      <c r="F778" s="1"/>
      <c r="G778" s="1"/>
    </row>
    <row r="779" spans="1:7" x14ac:dyDescent="0.2">
      <c r="A779">
        <f>GOF!F$12/1000+A778</f>
        <v>12.448000000000009</v>
      </c>
      <c r="B779" t="e">
        <f t="shared" si="25"/>
        <v>#NUM!</v>
      </c>
      <c r="C779" t="e">
        <f>IF(A779&gt;=GOF!$F$11,B779,0)</f>
        <v>#NUM!</v>
      </c>
      <c r="D779" s="1" t="e">
        <f t="shared" si="24"/>
        <v>#NUM!</v>
      </c>
      <c r="E779" s="23" t="str">
        <f>IF(GOF!D779&gt;0,(GOF!C779-GOF!D779)^2/GOF!D779,"")</f>
        <v/>
      </c>
      <c r="F779" s="1"/>
      <c r="G779" s="1"/>
    </row>
    <row r="780" spans="1:7" x14ac:dyDescent="0.2">
      <c r="A780">
        <f>GOF!F$12/1000+A779</f>
        <v>12.464000000000009</v>
      </c>
      <c r="B780" t="e">
        <f t="shared" si="25"/>
        <v>#NUM!</v>
      </c>
      <c r="C780" t="e">
        <f>IF(A780&gt;=GOF!$F$11,B780,0)</f>
        <v>#NUM!</v>
      </c>
      <c r="D780" s="1" t="e">
        <f t="shared" si="24"/>
        <v>#NUM!</v>
      </c>
      <c r="E780" s="23" t="str">
        <f>IF(GOF!D780&gt;0,(GOF!C780-GOF!D780)^2/GOF!D780,"")</f>
        <v/>
      </c>
      <c r="F780" s="1"/>
      <c r="G780" s="1"/>
    </row>
    <row r="781" spans="1:7" x14ac:dyDescent="0.2">
      <c r="A781">
        <f>GOF!F$12/1000+A780</f>
        <v>12.480000000000009</v>
      </c>
      <c r="B781" t="e">
        <f t="shared" si="25"/>
        <v>#NUM!</v>
      </c>
      <c r="C781" t="e">
        <f>IF(A781&gt;=GOF!$F$11,B781,0)</f>
        <v>#NUM!</v>
      </c>
      <c r="D781" s="1" t="e">
        <f t="shared" si="24"/>
        <v>#NUM!</v>
      </c>
      <c r="E781" s="23" t="str">
        <f>IF(GOF!D781&gt;0,(GOF!C781-GOF!D781)^2/GOF!D781,"")</f>
        <v/>
      </c>
      <c r="F781" s="1"/>
      <c r="G781" s="1"/>
    </row>
    <row r="782" spans="1:7" x14ac:dyDescent="0.2">
      <c r="A782">
        <f>GOF!F$12/1000+A781</f>
        <v>12.496000000000009</v>
      </c>
      <c r="B782" t="e">
        <f t="shared" si="25"/>
        <v>#NUM!</v>
      </c>
      <c r="C782" t="e">
        <f>IF(A782&gt;=GOF!$F$11,B782,0)</f>
        <v>#NUM!</v>
      </c>
      <c r="D782" s="1" t="e">
        <f t="shared" si="24"/>
        <v>#NUM!</v>
      </c>
      <c r="E782" s="23" t="str">
        <f>IF(GOF!D782&gt;0,(GOF!C782-GOF!D782)^2/GOF!D782,"")</f>
        <v/>
      </c>
      <c r="F782" s="1"/>
      <c r="G782" s="1"/>
    </row>
    <row r="783" spans="1:7" x14ac:dyDescent="0.2">
      <c r="A783">
        <f>GOF!F$12/1000+A782</f>
        <v>12.512000000000009</v>
      </c>
      <c r="B783" t="e">
        <f t="shared" si="25"/>
        <v>#NUM!</v>
      </c>
      <c r="C783" t="e">
        <f>IF(A783&gt;=GOF!$F$11,B783,0)</f>
        <v>#NUM!</v>
      </c>
      <c r="D783" s="1" t="e">
        <f t="shared" si="24"/>
        <v>#NUM!</v>
      </c>
      <c r="E783" s="23" t="str">
        <f>IF(GOF!D783&gt;0,(GOF!C783-GOF!D783)^2/GOF!D783,"")</f>
        <v/>
      </c>
      <c r="F783" s="1"/>
      <c r="G783" s="1"/>
    </row>
    <row r="784" spans="1:7" x14ac:dyDescent="0.2">
      <c r="A784">
        <f>GOF!F$12/1000+A783</f>
        <v>12.528000000000009</v>
      </c>
      <c r="B784" t="e">
        <f t="shared" si="25"/>
        <v>#NUM!</v>
      </c>
      <c r="C784" t="e">
        <f>IF(A784&gt;=GOF!$F$11,B784,0)</f>
        <v>#NUM!</v>
      </c>
      <c r="D784" s="1" t="e">
        <f t="shared" si="24"/>
        <v>#NUM!</v>
      </c>
      <c r="E784" s="23" t="str">
        <f>IF(GOF!D784&gt;0,(GOF!C784-GOF!D784)^2/GOF!D784,"")</f>
        <v/>
      </c>
      <c r="F784" s="1"/>
      <c r="G784" s="1"/>
    </row>
    <row r="785" spans="1:7" x14ac:dyDescent="0.2">
      <c r="A785">
        <f>GOF!F$12/1000+A784</f>
        <v>12.544000000000009</v>
      </c>
      <c r="B785" t="e">
        <f t="shared" si="25"/>
        <v>#NUM!</v>
      </c>
      <c r="C785" t="e">
        <f>IF(A785&gt;=GOF!$F$11,B785,0)</f>
        <v>#NUM!</v>
      </c>
      <c r="D785" s="1" t="e">
        <f t="shared" si="24"/>
        <v>#NUM!</v>
      </c>
      <c r="E785" s="23" t="str">
        <f>IF(GOF!D785&gt;0,(GOF!C785-GOF!D785)^2/GOF!D785,"")</f>
        <v/>
      </c>
      <c r="F785" s="1"/>
      <c r="G785" s="1"/>
    </row>
    <row r="786" spans="1:7" x14ac:dyDescent="0.2">
      <c r="A786">
        <f>GOF!F$12/1000+A785</f>
        <v>12.560000000000009</v>
      </c>
      <c r="B786" t="e">
        <f t="shared" si="25"/>
        <v>#NUM!</v>
      </c>
      <c r="C786" t="e">
        <f>IF(A786&gt;=GOF!$F$11,B786,0)</f>
        <v>#NUM!</v>
      </c>
      <c r="D786" s="1" t="e">
        <f t="shared" si="24"/>
        <v>#NUM!</v>
      </c>
      <c r="E786" s="23" t="str">
        <f>IF(GOF!D786&gt;0,(GOF!C786-GOF!D786)^2/GOF!D786,"")</f>
        <v/>
      </c>
      <c r="F786" s="1"/>
      <c r="G786" s="1"/>
    </row>
    <row r="787" spans="1:7" x14ac:dyDescent="0.2">
      <c r="A787">
        <f>GOF!F$12/1000+A786</f>
        <v>12.576000000000009</v>
      </c>
      <c r="B787" t="e">
        <f t="shared" si="25"/>
        <v>#NUM!</v>
      </c>
      <c r="C787" t="e">
        <f>IF(A787&gt;=GOF!$F$11,B787,0)</f>
        <v>#NUM!</v>
      </c>
      <c r="D787" s="1" t="e">
        <f t="shared" si="24"/>
        <v>#NUM!</v>
      </c>
      <c r="E787" s="23" t="str">
        <f>IF(GOF!D787&gt;0,(GOF!C787-GOF!D787)^2/GOF!D787,"")</f>
        <v/>
      </c>
      <c r="F787" s="1"/>
      <c r="G787" s="1"/>
    </row>
    <row r="788" spans="1:7" x14ac:dyDescent="0.2">
      <c r="A788">
        <f>GOF!F$12/1000+A787</f>
        <v>12.592000000000009</v>
      </c>
      <c r="B788" t="e">
        <f t="shared" si="25"/>
        <v>#NUM!</v>
      </c>
      <c r="C788" t="e">
        <f>IF(A788&gt;=GOF!$F$11,B788,0)</f>
        <v>#NUM!</v>
      </c>
      <c r="D788" s="1" t="e">
        <f t="shared" si="24"/>
        <v>#NUM!</v>
      </c>
      <c r="E788" s="23" t="str">
        <f>IF(GOF!D788&gt;0,(GOF!C788-GOF!D788)^2/GOF!D788,"")</f>
        <v/>
      </c>
      <c r="F788" s="1"/>
      <c r="G788" s="1"/>
    </row>
    <row r="789" spans="1:7" x14ac:dyDescent="0.2">
      <c r="A789">
        <f>GOF!F$12/1000+A788</f>
        <v>12.608000000000009</v>
      </c>
      <c r="B789" t="e">
        <f t="shared" si="25"/>
        <v>#NUM!</v>
      </c>
      <c r="C789" t="e">
        <f>IF(A789&gt;=GOF!$F$11,B789,0)</f>
        <v>#NUM!</v>
      </c>
      <c r="D789" s="1" t="e">
        <f t="shared" si="24"/>
        <v>#NUM!</v>
      </c>
      <c r="E789" s="23" t="str">
        <f>IF(GOF!D789&gt;0,(GOF!C789-GOF!D789)^2/GOF!D789,"")</f>
        <v/>
      </c>
      <c r="F789" s="1"/>
      <c r="G789" s="1"/>
    </row>
    <row r="790" spans="1:7" x14ac:dyDescent="0.2">
      <c r="A790">
        <f>GOF!F$12/1000+A789</f>
        <v>12.624000000000009</v>
      </c>
      <c r="B790" t="e">
        <f t="shared" si="25"/>
        <v>#NUM!</v>
      </c>
      <c r="C790" t="e">
        <f>IF(A790&gt;=GOF!$F$11,B790,0)</f>
        <v>#NUM!</v>
      </c>
      <c r="D790" s="1" t="e">
        <f t="shared" si="24"/>
        <v>#NUM!</v>
      </c>
      <c r="E790" s="23" t="str">
        <f>IF(GOF!D790&gt;0,(GOF!C790-GOF!D790)^2/GOF!D790,"")</f>
        <v/>
      </c>
      <c r="F790" s="1"/>
      <c r="G790" s="1"/>
    </row>
    <row r="791" spans="1:7" x14ac:dyDescent="0.2">
      <c r="A791">
        <f>GOF!F$12/1000+A790</f>
        <v>12.640000000000009</v>
      </c>
      <c r="B791" t="e">
        <f t="shared" si="25"/>
        <v>#NUM!</v>
      </c>
      <c r="C791" t="e">
        <f>IF(A791&gt;=GOF!$F$11,B791,0)</f>
        <v>#NUM!</v>
      </c>
      <c r="D791" s="1" t="e">
        <f t="shared" si="24"/>
        <v>#NUM!</v>
      </c>
      <c r="E791" s="23" t="str">
        <f>IF(GOF!D791&gt;0,(GOF!C791-GOF!D791)^2/GOF!D791,"")</f>
        <v/>
      </c>
      <c r="F791" s="1"/>
      <c r="G791" s="1"/>
    </row>
    <row r="792" spans="1:7" x14ac:dyDescent="0.2">
      <c r="A792">
        <f>GOF!F$12/1000+A791</f>
        <v>12.656000000000009</v>
      </c>
      <c r="B792" t="e">
        <f t="shared" si="25"/>
        <v>#NUM!</v>
      </c>
      <c r="C792" t="e">
        <f>IF(A792&gt;=GOF!$F$11,B792,0)</f>
        <v>#NUM!</v>
      </c>
      <c r="D792" s="1" t="e">
        <f t="shared" si="24"/>
        <v>#NUM!</v>
      </c>
      <c r="E792" s="23" t="str">
        <f>IF(GOF!D792&gt;0,(GOF!C792-GOF!D792)^2/GOF!D792,"")</f>
        <v/>
      </c>
      <c r="F792" s="1"/>
      <c r="G792" s="1"/>
    </row>
    <row r="793" spans="1:7" x14ac:dyDescent="0.2">
      <c r="A793">
        <f>GOF!F$12/1000+A792</f>
        <v>12.672000000000009</v>
      </c>
      <c r="B793" t="e">
        <f t="shared" si="25"/>
        <v>#NUM!</v>
      </c>
      <c r="C793" t="e">
        <f>IF(A793&gt;=GOF!$F$11,B793,0)</f>
        <v>#NUM!</v>
      </c>
      <c r="D793" s="1" t="e">
        <f t="shared" si="24"/>
        <v>#NUM!</v>
      </c>
      <c r="E793" s="23" t="str">
        <f>IF(GOF!D793&gt;0,(GOF!C793-GOF!D793)^2/GOF!D793,"")</f>
        <v/>
      </c>
      <c r="F793" s="1"/>
      <c r="G793" s="1"/>
    </row>
    <row r="794" spans="1:7" x14ac:dyDescent="0.2">
      <c r="A794">
        <f>GOF!F$12/1000+A793</f>
        <v>12.688000000000009</v>
      </c>
      <c r="B794" t="e">
        <f t="shared" si="25"/>
        <v>#NUM!</v>
      </c>
      <c r="C794" t="e">
        <f>IF(A794&gt;=GOF!$F$11,B794,0)</f>
        <v>#NUM!</v>
      </c>
      <c r="D794" s="1" t="e">
        <f t="shared" si="24"/>
        <v>#NUM!</v>
      </c>
      <c r="E794" s="23" t="str">
        <f>IF(GOF!D794&gt;0,(GOF!C794-GOF!D794)^2/GOF!D794,"")</f>
        <v/>
      </c>
      <c r="F794" s="1"/>
      <c r="G794" s="1"/>
    </row>
    <row r="795" spans="1:7" x14ac:dyDescent="0.2">
      <c r="A795">
        <f>GOF!F$12/1000+A794</f>
        <v>12.70400000000001</v>
      </c>
      <c r="B795" t="e">
        <f t="shared" si="25"/>
        <v>#NUM!</v>
      </c>
      <c r="C795" t="e">
        <f>IF(A795&gt;=GOF!$F$11,B795,0)</f>
        <v>#NUM!</v>
      </c>
      <c r="D795" s="1" t="e">
        <f t="shared" si="24"/>
        <v>#NUM!</v>
      </c>
      <c r="E795" s="23" t="str">
        <f>IF(GOF!D795&gt;0,(GOF!C795-GOF!D795)^2/GOF!D795,"")</f>
        <v/>
      </c>
      <c r="F795" s="1"/>
      <c r="G795" s="1"/>
    </row>
    <row r="796" spans="1:7" x14ac:dyDescent="0.2">
      <c r="A796">
        <f>GOF!F$12/1000+A795</f>
        <v>12.72000000000001</v>
      </c>
      <c r="B796" t="e">
        <f t="shared" si="25"/>
        <v>#NUM!</v>
      </c>
      <c r="C796" t="e">
        <f>IF(A796&gt;=GOF!$F$11,B796,0)</f>
        <v>#NUM!</v>
      </c>
      <c r="D796" s="1" t="e">
        <f t="shared" si="24"/>
        <v>#NUM!</v>
      </c>
      <c r="E796" s="23" t="str">
        <f>IF(GOF!D796&gt;0,(GOF!C796-GOF!D796)^2/GOF!D796,"")</f>
        <v/>
      </c>
      <c r="F796" s="1"/>
      <c r="G796" s="1"/>
    </row>
    <row r="797" spans="1:7" x14ac:dyDescent="0.2">
      <c r="A797">
        <f>GOF!F$12/1000+A796</f>
        <v>12.73600000000001</v>
      </c>
      <c r="B797" t="e">
        <f t="shared" si="25"/>
        <v>#NUM!</v>
      </c>
      <c r="C797" t="e">
        <f>IF(A797&gt;=GOF!$F$11,B797,0)</f>
        <v>#NUM!</v>
      </c>
      <c r="D797" s="1" t="e">
        <f t="shared" si="24"/>
        <v>#NUM!</v>
      </c>
      <c r="E797" s="23" t="str">
        <f>IF(GOF!D797&gt;0,(GOF!C797-GOF!D797)^2/GOF!D797,"")</f>
        <v/>
      </c>
      <c r="F797" s="1"/>
      <c r="G797" s="1"/>
    </row>
    <row r="798" spans="1:7" x14ac:dyDescent="0.2">
      <c r="A798">
        <f>GOF!F$12/1000+A797</f>
        <v>12.75200000000001</v>
      </c>
      <c r="B798" t="e">
        <f t="shared" si="25"/>
        <v>#NUM!</v>
      </c>
      <c r="C798" t="e">
        <f>IF(A798&gt;=GOF!$F$11,B798,0)</f>
        <v>#NUM!</v>
      </c>
      <c r="D798" s="1" t="e">
        <f t="shared" si="24"/>
        <v>#NUM!</v>
      </c>
      <c r="E798" s="23" t="str">
        <f>IF(GOF!D798&gt;0,(GOF!C798-GOF!D798)^2/GOF!D798,"")</f>
        <v/>
      </c>
      <c r="F798" s="1"/>
      <c r="G798" s="1"/>
    </row>
    <row r="799" spans="1:7" x14ac:dyDescent="0.2">
      <c r="A799">
        <f>GOF!F$12/1000+A798</f>
        <v>12.76800000000001</v>
      </c>
      <c r="B799" t="e">
        <f t="shared" si="25"/>
        <v>#NUM!</v>
      </c>
      <c r="C799" t="e">
        <f>IF(A799&gt;=GOF!$F$11,B799,0)</f>
        <v>#NUM!</v>
      </c>
      <c r="D799" s="1" t="e">
        <f t="shared" si="24"/>
        <v>#NUM!</v>
      </c>
      <c r="E799" s="23" t="str">
        <f>IF(GOF!D799&gt;0,(GOF!C799-GOF!D799)^2/GOF!D799,"")</f>
        <v/>
      </c>
      <c r="F799" s="1"/>
      <c r="G799" s="1"/>
    </row>
    <row r="800" spans="1:7" x14ac:dyDescent="0.2">
      <c r="A800">
        <f>GOF!F$12/1000+A799</f>
        <v>12.78400000000001</v>
      </c>
      <c r="B800" t="e">
        <f t="shared" si="25"/>
        <v>#NUM!</v>
      </c>
      <c r="C800" t="e">
        <f>IF(A800&gt;=GOF!$F$11,B800,0)</f>
        <v>#NUM!</v>
      </c>
      <c r="D800" s="1" t="e">
        <f t="shared" si="24"/>
        <v>#NUM!</v>
      </c>
      <c r="E800" s="23" t="str">
        <f>IF(GOF!D800&gt;0,(GOF!C800-GOF!D800)^2/GOF!D800,"")</f>
        <v/>
      </c>
      <c r="F800" s="1"/>
      <c r="G800" s="1"/>
    </row>
    <row r="801" spans="1:7" x14ac:dyDescent="0.2">
      <c r="A801">
        <f>GOF!F$12/1000+A800</f>
        <v>12.80000000000001</v>
      </c>
      <c r="B801" t="e">
        <f t="shared" si="25"/>
        <v>#NUM!</v>
      </c>
      <c r="C801" t="e">
        <f>IF(A801&gt;=GOF!$F$11,B801,0)</f>
        <v>#NUM!</v>
      </c>
      <c r="D801" s="1" t="e">
        <f t="shared" si="24"/>
        <v>#NUM!</v>
      </c>
      <c r="E801" s="23" t="str">
        <f>IF(GOF!D801&gt;0,(GOF!C801-GOF!D801)^2/GOF!D801,"")</f>
        <v/>
      </c>
      <c r="F801" s="1"/>
      <c r="G801" s="1"/>
    </row>
    <row r="802" spans="1:7" x14ac:dyDescent="0.2">
      <c r="A802">
        <f>GOF!F$12/1000+A801</f>
        <v>12.81600000000001</v>
      </c>
      <c r="B802" t="e">
        <f t="shared" si="25"/>
        <v>#NUM!</v>
      </c>
      <c r="C802" t="e">
        <f>IF(A802&gt;=GOF!$F$11,B802,0)</f>
        <v>#NUM!</v>
      </c>
      <c r="D802" s="1" t="e">
        <f t="shared" si="24"/>
        <v>#NUM!</v>
      </c>
      <c r="E802" s="23" t="str">
        <f>IF(GOF!D802&gt;0,(GOF!C802-GOF!D802)^2/GOF!D802,"")</f>
        <v/>
      </c>
      <c r="F802" s="1"/>
      <c r="G802" s="1"/>
    </row>
    <row r="803" spans="1:7" x14ac:dyDescent="0.2">
      <c r="A803">
        <f>GOF!F$12/1000+A802</f>
        <v>12.83200000000001</v>
      </c>
      <c r="B803" t="e">
        <f t="shared" si="25"/>
        <v>#NUM!</v>
      </c>
      <c r="C803" t="e">
        <f>IF(A803&gt;=GOF!$F$11,B803,0)</f>
        <v>#NUM!</v>
      </c>
      <c r="D803" s="1" t="e">
        <f t="shared" si="24"/>
        <v>#NUM!</v>
      </c>
      <c r="E803" s="23" t="str">
        <f>IF(GOF!D803&gt;0,(GOF!C803-GOF!D803)^2/GOF!D803,"")</f>
        <v/>
      </c>
      <c r="F803" s="1"/>
      <c r="G803" s="1"/>
    </row>
    <row r="804" spans="1:7" x14ac:dyDescent="0.2">
      <c r="A804">
        <f>GOF!F$12/1000+A803</f>
        <v>12.84800000000001</v>
      </c>
      <c r="B804" t="e">
        <f t="shared" si="25"/>
        <v>#NUM!</v>
      </c>
      <c r="C804" t="e">
        <f>IF(A804&gt;=GOF!$F$11,B804,0)</f>
        <v>#NUM!</v>
      </c>
      <c r="D804" s="1" t="e">
        <f t="shared" si="24"/>
        <v>#NUM!</v>
      </c>
      <c r="E804" s="23" t="str">
        <f>IF(GOF!D804&gt;0,(GOF!C804-GOF!D804)^2/GOF!D804,"")</f>
        <v/>
      </c>
      <c r="F804" s="1"/>
      <c r="G804" s="1"/>
    </row>
    <row r="805" spans="1:7" x14ac:dyDescent="0.2">
      <c r="A805">
        <f>GOF!F$12/1000+A804</f>
        <v>12.86400000000001</v>
      </c>
      <c r="B805" t="e">
        <f t="shared" si="25"/>
        <v>#NUM!</v>
      </c>
      <c r="C805" t="e">
        <f>IF(A805&gt;=GOF!$F$11,B805,0)</f>
        <v>#NUM!</v>
      </c>
      <c r="D805" s="1" t="e">
        <f t="shared" si="24"/>
        <v>#NUM!</v>
      </c>
      <c r="E805" s="23" t="str">
        <f>IF(GOF!D805&gt;0,(GOF!C805-GOF!D805)^2/GOF!D805,"")</f>
        <v/>
      </c>
      <c r="F805" s="1"/>
      <c r="G805" s="1"/>
    </row>
    <row r="806" spans="1:7" x14ac:dyDescent="0.2">
      <c r="A806">
        <f>GOF!F$12/1000+A805</f>
        <v>12.88000000000001</v>
      </c>
      <c r="B806" t="e">
        <f t="shared" si="25"/>
        <v>#NUM!</v>
      </c>
      <c r="C806" t="e">
        <f>IF(A806&gt;=GOF!$F$11,B806,0)</f>
        <v>#NUM!</v>
      </c>
      <c r="D806" s="1" t="e">
        <f t="shared" si="24"/>
        <v>#NUM!</v>
      </c>
      <c r="E806" s="23" t="str">
        <f>IF(GOF!D806&gt;0,(GOF!C806-GOF!D806)^2/GOF!D806,"")</f>
        <v/>
      </c>
      <c r="F806" s="1"/>
      <c r="G806" s="1"/>
    </row>
    <row r="807" spans="1:7" x14ac:dyDescent="0.2">
      <c r="A807">
        <f>GOF!F$12/1000+A806</f>
        <v>12.89600000000001</v>
      </c>
      <c r="B807" t="e">
        <f t="shared" si="25"/>
        <v>#NUM!</v>
      </c>
      <c r="C807" t="e">
        <f>IF(A807&gt;=GOF!$F$11,B807,0)</f>
        <v>#NUM!</v>
      </c>
      <c r="D807" s="1" t="e">
        <f t="shared" si="24"/>
        <v>#NUM!</v>
      </c>
      <c r="E807" s="23" t="str">
        <f>IF(GOF!D807&gt;0,(GOF!C807-GOF!D807)^2/GOF!D807,"")</f>
        <v/>
      </c>
      <c r="F807" s="1"/>
      <c r="G807" s="1"/>
    </row>
    <row r="808" spans="1:7" x14ac:dyDescent="0.2">
      <c r="A808">
        <f>GOF!F$12/1000+A807</f>
        <v>12.91200000000001</v>
      </c>
      <c r="B808" t="e">
        <f t="shared" si="25"/>
        <v>#NUM!</v>
      </c>
      <c r="C808" t="e">
        <f>IF(A808&gt;=GOF!$F$11,B808,0)</f>
        <v>#NUM!</v>
      </c>
      <c r="D808" s="1" t="e">
        <f t="shared" si="24"/>
        <v>#NUM!</v>
      </c>
      <c r="E808" s="23" t="str">
        <f>IF(GOF!D808&gt;0,(GOF!C808-GOF!D808)^2/GOF!D808,"")</f>
        <v/>
      </c>
      <c r="F808" s="1"/>
      <c r="G808" s="1"/>
    </row>
    <row r="809" spans="1:7" x14ac:dyDescent="0.2">
      <c r="A809">
        <f>GOF!F$12/1000+A808</f>
        <v>12.92800000000001</v>
      </c>
      <c r="B809" t="e">
        <f t="shared" si="25"/>
        <v>#NUM!</v>
      </c>
      <c r="C809" t="e">
        <f>IF(A809&gt;=GOF!$F$11,B809,0)</f>
        <v>#NUM!</v>
      </c>
      <c r="D809" s="1" t="e">
        <f t="shared" si="24"/>
        <v>#NUM!</v>
      </c>
      <c r="E809" s="23" t="str">
        <f>IF(GOF!D809&gt;0,(GOF!C809-GOF!D809)^2/GOF!D809,"")</f>
        <v/>
      </c>
      <c r="F809" s="1"/>
      <c r="G809" s="1"/>
    </row>
    <row r="810" spans="1:7" x14ac:dyDescent="0.2">
      <c r="A810">
        <f>GOF!F$12/1000+A809</f>
        <v>12.94400000000001</v>
      </c>
      <c r="B810" t="e">
        <f t="shared" si="25"/>
        <v>#NUM!</v>
      </c>
      <c r="C810" t="e">
        <f>IF(A810&gt;=GOF!$F$11,B810,0)</f>
        <v>#NUM!</v>
      </c>
      <c r="D810" s="1" t="e">
        <f t="shared" si="24"/>
        <v>#NUM!</v>
      </c>
      <c r="E810" s="23" t="str">
        <f>IF(GOF!D810&gt;0,(GOF!C810-GOF!D810)^2/GOF!D810,"")</f>
        <v/>
      </c>
      <c r="F810" s="1"/>
      <c r="G810" s="1"/>
    </row>
    <row r="811" spans="1:7" x14ac:dyDescent="0.2">
      <c r="A811">
        <f>GOF!F$12/1000+A810</f>
        <v>12.96000000000001</v>
      </c>
      <c r="B811" t="e">
        <f t="shared" si="25"/>
        <v>#NUM!</v>
      </c>
      <c r="C811" t="e">
        <f>IF(A811&gt;=GOF!$F$11,B811,0)</f>
        <v>#NUM!</v>
      </c>
      <c r="D811" s="1" t="e">
        <f t="shared" si="24"/>
        <v>#NUM!</v>
      </c>
      <c r="E811" s="23" t="str">
        <f>IF(GOF!D811&gt;0,(GOF!C811-GOF!D811)^2/GOF!D811,"")</f>
        <v/>
      </c>
      <c r="F811" s="1"/>
      <c r="G811" s="1"/>
    </row>
    <row r="812" spans="1:7" x14ac:dyDescent="0.2">
      <c r="A812">
        <f>GOF!F$12/1000+A811</f>
        <v>12.97600000000001</v>
      </c>
      <c r="B812" t="e">
        <f t="shared" si="25"/>
        <v>#NUM!</v>
      </c>
      <c r="C812" t="e">
        <f>IF(A812&gt;=GOF!$F$11,B812,0)</f>
        <v>#NUM!</v>
      </c>
      <c r="D812" s="1" t="e">
        <f t="shared" si="24"/>
        <v>#NUM!</v>
      </c>
      <c r="E812" s="23" t="str">
        <f>IF(GOF!D812&gt;0,(GOF!C812-GOF!D812)^2/GOF!D812,"")</f>
        <v/>
      </c>
      <c r="F812" s="1"/>
      <c r="G812" s="1"/>
    </row>
    <row r="813" spans="1:7" x14ac:dyDescent="0.2">
      <c r="A813">
        <f>GOF!F$12/1000+A812</f>
        <v>12.99200000000001</v>
      </c>
      <c r="B813" t="e">
        <f t="shared" si="25"/>
        <v>#NUM!</v>
      </c>
      <c r="C813" t="e">
        <f>IF(A813&gt;=GOF!$F$11,B813,0)</f>
        <v>#NUM!</v>
      </c>
      <c r="D813" s="1" t="e">
        <f t="shared" si="24"/>
        <v>#NUM!</v>
      </c>
      <c r="E813" s="23" t="str">
        <f>IF(GOF!D813&gt;0,(GOF!C813-GOF!D813)^2/GOF!D813,"")</f>
        <v/>
      </c>
      <c r="F813" s="1"/>
      <c r="G813" s="1"/>
    </row>
    <row r="814" spans="1:7" x14ac:dyDescent="0.2">
      <c r="A814">
        <f>GOF!F$12/1000+A813</f>
        <v>13.00800000000001</v>
      </c>
      <c r="B814" t="e">
        <f t="shared" si="25"/>
        <v>#NUM!</v>
      </c>
      <c r="C814" t="e">
        <f>IF(A814&gt;=GOF!$F$11,B814,0)</f>
        <v>#NUM!</v>
      </c>
      <c r="D814" s="1" t="e">
        <f t="shared" si="24"/>
        <v>#NUM!</v>
      </c>
      <c r="E814" s="23" t="str">
        <f>IF(GOF!D814&gt;0,(GOF!C814-GOF!D814)^2/GOF!D814,"")</f>
        <v/>
      </c>
      <c r="F814" s="1"/>
      <c r="G814" s="1"/>
    </row>
    <row r="815" spans="1:7" x14ac:dyDescent="0.2">
      <c r="A815">
        <f>GOF!F$12/1000+A814</f>
        <v>13.02400000000001</v>
      </c>
      <c r="B815" t="e">
        <f t="shared" si="25"/>
        <v>#NUM!</v>
      </c>
      <c r="C815" t="e">
        <f>IF(A815&gt;=GOF!$F$11,B815,0)</f>
        <v>#NUM!</v>
      </c>
      <c r="D815" s="1" t="e">
        <f t="shared" si="24"/>
        <v>#NUM!</v>
      </c>
      <c r="E815" s="23" t="str">
        <f>IF(GOF!D815&gt;0,(GOF!C815-GOF!D815)^2/GOF!D815,"")</f>
        <v/>
      </c>
      <c r="F815" s="1"/>
      <c r="G815" s="1"/>
    </row>
    <row r="816" spans="1:7" x14ac:dyDescent="0.2">
      <c r="A816">
        <f>GOF!F$12/1000+A815</f>
        <v>13.04000000000001</v>
      </c>
      <c r="B816" t="e">
        <f t="shared" si="25"/>
        <v>#NUM!</v>
      </c>
      <c r="C816" t="e">
        <f>IF(A816&gt;=GOF!$F$11,B816,0)</f>
        <v>#NUM!</v>
      </c>
      <c r="D816" s="1" t="e">
        <f t="shared" si="24"/>
        <v>#NUM!</v>
      </c>
      <c r="E816" s="23" t="str">
        <f>IF(GOF!D816&gt;0,(GOF!C816-GOF!D816)^2/GOF!D816,"")</f>
        <v/>
      </c>
      <c r="F816" s="1"/>
      <c r="G816" s="1"/>
    </row>
    <row r="817" spans="1:7" x14ac:dyDescent="0.2">
      <c r="A817">
        <f>GOF!F$12/1000+A816</f>
        <v>13.05600000000001</v>
      </c>
      <c r="B817" t="e">
        <f t="shared" si="25"/>
        <v>#NUM!</v>
      </c>
      <c r="C817" t="e">
        <f>IF(A817&gt;=GOF!$F$11,B817,0)</f>
        <v>#NUM!</v>
      </c>
      <c r="D817" s="1" t="e">
        <f t="shared" si="24"/>
        <v>#NUM!</v>
      </c>
      <c r="E817" s="23" t="str">
        <f>IF(GOF!D817&gt;0,(GOF!C817-GOF!D817)^2/GOF!D817,"")</f>
        <v/>
      </c>
      <c r="F817" s="1"/>
      <c r="G817" s="1"/>
    </row>
    <row r="818" spans="1:7" x14ac:dyDescent="0.2">
      <c r="A818">
        <f>GOF!F$12/1000+A817</f>
        <v>13.07200000000001</v>
      </c>
      <c r="B818" t="e">
        <f t="shared" si="25"/>
        <v>#NUM!</v>
      </c>
      <c r="C818" t="e">
        <f>IF(A818&gt;=GOF!$F$11,B818,0)</f>
        <v>#NUM!</v>
      </c>
      <c r="D818" s="1" t="e">
        <f t="shared" si="24"/>
        <v>#NUM!</v>
      </c>
      <c r="E818" s="23" t="str">
        <f>IF(GOF!D818&gt;0,(GOF!C818-GOF!D818)^2/GOF!D818,"")</f>
        <v/>
      </c>
      <c r="F818" s="1"/>
      <c r="G818" s="1"/>
    </row>
    <row r="819" spans="1:7" x14ac:dyDescent="0.2">
      <c r="A819">
        <f>GOF!F$12/1000+A818</f>
        <v>13.08800000000001</v>
      </c>
      <c r="B819" t="e">
        <f t="shared" si="25"/>
        <v>#NUM!</v>
      </c>
      <c r="C819" t="e">
        <f>IF(A819&gt;=GOF!$F$11,B819,0)</f>
        <v>#NUM!</v>
      </c>
      <c r="D819" s="1" t="e">
        <f t="shared" si="24"/>
        <v>#NUM!</v>
      </c>
      <c r="E819" s="23" t="str">
        <f>IF(GOF!D819&gt;0,(GOF!C819-GOF!D819)^2/GOF!D819,"")</f>
        <v/>
      </c>
      <c r="F819" s="1"/>
      <c r="G819" s="1"/>
    </row>
    <row r="820" spans="1:7" x14ac:dyDescent="0.2">
      <c r="A820">
        <f>GOF!F$12/1000+A819</f>
        <v>13.10400000000001</v>
      </c>
      <c r="B820" t="e">
        <f t="shared" si="25"/>
        <v>#NUM!</v>
      </c>
      <c r="C820" t="e">
        <f>IF(A820&gt;=GOF!$F$11,B820,0)</f>
        <v>#NUM!</v>
      </c>
      <c r="D820" s="1" t="e">
        <f t="shared" si="24"/>
        <v>#NUM!</v>
      </c>
      <c r="E820" s="23" t="str">
        <f>IF(GOF!D820&gt;0,(GOF!C820-GOF!D820)^2/GOF!D820,"")</f>
        <v/>
      </c>
      <c r="F820" s="1"/>
      <c r="G820" s="1"/>
    </row>
    <row r="821" spans="1:7" x14ac:dyDescent="0.2">
      <c r="A821">
        <f>GOF!F$12/1000+A820</f>
        <v>13.12000000000001</v>
      </c>
      <c r="B821" t="e">
        <f t="shared" si="25"/>
        <v>#NUM!</v>
      </c>
      <c r="C821" t="e">
        <f>IF(A821&gt;=GOF!$F$11,B821,0)</f>
        <v>#NUM!</v>
      </c>
      <c r="D821" s="1" t="e">
        <f t="shared" si="24"/>
        <v>#NUM!</v>
      </c>
      <c r="E821" s="23" t="str">
        <f>IF(GOF!D821&gt;0,(GOF!C821-GOF!D821)^2/GOF!D821,"")</f>
        <v/>
      </c>
      <c r="F821" s="1"/>
      <c r="G821" s="1"/>
    </row>
    <row r="822" spans="1:7" x14ac:dyDescent="0.2">
      <c r="A822">
        <f>GOF!F$12/1000+A821</f>
        <v>13.13600000000001</v>
      </c>
      <c r="B822" t="e">
        <f t="shared" si="25"/>
        <v>#NUM!</v>
      </c>
      <c r="C822" t="e">
        <f>IF(A822&gt;=GOF!$F$11,B822,0)</f>
        <v>#NUM!</v>
      </c>
      <c r="D822" s="1" t="e">
        <f t="shared" si="24"/>
        <v>#NUM!</v>
      </c>
      <c r="E822" s="23" t="str">
        <f>IF(GOF!D822&gt;0,(GOF!C822-GOF!D822)^2/GOF!D822,"")</f>
        <v/>
      </c>
      <c r="F822" s="1"/>
      <c r="G822" s="1"/>
    </row>
    <row r="823" spans="1:7" x14ac:dyDescent="0.2">
      <c r="A823">
        <f>GOF!F$12/1000+A822</f>
        <v>13.15200000000001</v>
      </c>
      <c r="B823" t="e">
        <f t="shared" si="25"/>
        <v>#NUM!</v>
      </c>
      <c r="C823" t="e">
        <f>IF(A823&gt;=GOF!$F$11,B823,0)</f>
        <v>#NUM!</v>
      </c>
      <c r="D823" s="1" t="e">
        <f t="shared" si="24"/>
        <v>#NUM!</v>
      </c>
      <c r="E823" s="23" t="str">
        <f>IF(GOF!D823&gt;0,(GOF!C823-GOF!D823)^2/GOF!D823,"")</f>
        <v/>
      </c>
      <c r="F823" s="1"/>
      <c r="G823" s="1"/>
    </row>
    <row r="824" spans="1:7" x14ac:dyDescent="0.2">
      <c r="A824">
        <f>GOF!F$12/1000+A823</f>
        <v>13.16800000000001</v>
      </c>
      <c r="B824" t="e">
        <f t="shared" si="25"/>
        <v>#NUM!</v>
      </c>
      <c r="C824" t="e">
        <f>IF(A824&gt;=GOF!$F$11,B824,0)</f>
        <v>#NUM!</v>
      </c>
      <c r="D824" s="1" t="e">
        <f t="shared" si="24"/>
        <v>#NUM!</v>
      </c>
      <c r="E824" s="23" t="str">
        <f>IF(GOF!D824&gt;0,(GOF!C824-GOF!D824)^2/GOF!D824,"")</f>
        <v/>
      </c>
      <c r="F824" s="1"/>
      <c r="G824" s="1"/>
    </row>
    <row r="825" spans="1:7" x14ac:dyDescent="0.2">
      <c r="A825">
        <f>GOF!F$12/1000+A824</f>
        <v>13.18400000000001</v>
      </c>
      <c r="B825" t="e">
        <f t="shared" si="25"/>
        <v>#NUM!</v>
      </c>
      <c r="C825" t="e">
        <f>IF(A825&gt;=GOF!$F$11,B825,0)</f>
        <v>#NUM!</v>
      </c>
      <c r="D825" s="1" t="e">
        <f t="shared" si="24"/>
        <v>#NUM!</v>
      </c>
      <c r="E825" s="23" t="str">
        <f>IF(GOF!D825&gt;0,(GOF!C825-GOF!D825)^2/GOF!D825,"")</f>
        <v/>
      </c>
      <c r="F825" s="1"/>
      <c r="G825" s="1"/>
    </row>
    <row r="826" spans="1:7" x14ac:dyDescent="0.2">
      <c r="A826">
        <f>GOF!F$12/1000+A825</f>
        <v>13.20000000000001</v>
      </c>
      <c r="B826" t="e">
        <f t="shared" si="25"/>
        <v>#NUM!</v>
      </c>
      <c r="C826" t="e">
        <f>IF(A826&gt;=GOF!$F$11,B826,0)</f>
        <v>#NUM!</v>
      </c>
      <c r="D826" s="1" t="e">
        <f t="shared" si="24"/>
        <v>#NUM!</v>
      </c>
      <c r="E826" s="23" t="str">
        <f>IF(GOF!D826&gt;0,(GOF!C826-GOF!D826)^2/GOF!D826,"")</f>
        <v/>
      </c>
      <c r="F826" s="1"/>
      <c r="G826" s="1"/>
    </row>
    <row r="827" spans="1:7" x14ac:dyDescent="0.2">
      <c r="A827">
        <f>GOF!F$12/1000+A826</f>
        <v>13.21600000000001</v>
      </c>
      <c r="B827" t="e">
        <f t="shared" si="25"/>
        <v>#NUM!</v>
      </c>
      <c r="C827" t="e">
        <f>IF(A827&gt;=GOF!$F$11,B827,0)</f>
        <v>#NUM!</v>
      </c>
      <c r="D827" s="1" t="e">
        <f t="shared" si="24"/>
        <v>#NUM!</v>
      </c>
      <c r="E827" s="23" t="str">
        <f>IF(GOF!D827&gt;0,(GOF!C827-GOF!D827)^2/GOF!D827,"")</f>
        <v/>
      </c>
      <c r="F827" s="1"/>
      <c r="G827" s="1"/>
    </row>
    <row r="828" spans="1:7" x14ac:dyDescent="0.2">
      <c r="A828">
        <f>GOF!F$12/1000+A827</f>
        <v>13.23200000000001</v>
      </c>
      <c r="B828" t="e">
        <f t="shared" si="25"/>
        <v>#NUM!</v>
      </c>
      <c r="C828" t="e">
        <f>IF(A828&gt;=GOF!$F$11,B828,0)</f>
        <v>#NUM!</v>
      </c>
      <c r="D828" s="1" t="e">
        <f t="shared" si="24"/>
        <v>#NUM!</v>
      </c>
      <c r="E828" s="23" t="str">
        <f>IF(GOF!D828&gt;0,(GOF!C828-GOF!D828)^2/GOF!D828,"")</f>
        <v/>
      </c>
      <c r="F828" s="1"/>
      <c r="G828" s="1"/>
    </row>
    <row r="829" spans="1:7" x14ac:dyDescent="0.2">
      <c r="A829">
        <f>GOF!F$12/1000+A828</f>
        <v>13.24800000000001</v>
      </c>
      <c r="B829" t="e">
        <f t="shared" si="25"/>
        <v>#NUM!</v>
      </c>
      <c r="C829" t="e">
        <f>IF(A829&gt;=GOF!$F$11,B829,0)</f>
        <v>#NUM!</v>
      </c>
      <c r="D829" s="1" t="e">
        <f t="shared" si="24"/>
        <v>#NUM!</v>
      </c>
      <c r="E829" s="23" t="str">
        <f>IF(GOF!D829&gt;0,(GOF!C829-GOF!D829)^2/GOF!D829,"")</f>
        <v/>
      </c>
      <c r="F829" s="1"/>
      <c r="G829" s="1"/>
    </row>
    <row r="830" spans="1:7" x14ac:dyDescent="0.2">
      <c r="A830">
        <f>GOF!F$12/1000+A829</f>
        <v>13.26400000000001</v>
      </c>
      <c r="B830" t="e">
        <f t="shared" si="25"/>
        <v>#NUM!</v>
      </c>
      <c r="C830" t="e">
        <f>IF(A830&gt;=GOF!$F$11,B830,0)</f>
        <v>#NUM!</v>
      </c>
      <c r="D830" s="1" t="e">
        <f t="shared" si="24"/>
        <v>#NUM!</v>
      </c>
      <c r="E830" s="23" t="str">
        <f>IF(GOF!D830&gt;0,(GOF!C830-GOF!D830)^2/GOF!D830,"")</f>
        <v/>
      </c>
      <c r="F830" s="1"/>
      <c r="G830" s="1"/>
    </row>
    <row r="831" spans="1:7" x14ac:dyDescent="0.2">
      <c r="A831">
        <f>GOF!F$12/1000+A830</f>
        <v>13.28000000000001</v>
      </c>
      <c r="B831" t="e">
        <f t="shared" si="25"/>
        <v>#NUM!</v>
      </c>
      <c r="C831" t="e">
        <f>IF(A831&gt;=GOF!$F$11,B831,0)</f>
        <v>#NUM!</v>
      </c>
      <c r="D831" s="1" t="e">
        <f t="shared" si="24"/>
        <v>#NUM!</v>
      </c>
      <c r="E831" s="23" t="str">
        <f>IF(GOF!D831&gt;0,(GOF!C831-GOF!D831)^2/GOF!D831,"")</f>
        <v/>
      </c>
      <c r="F831" s="1"/>
      <c r="G831" s="1"/>
    </row>
    <row r="832" spans="1:7" x14ac:dyDescent="0.2">
      <c r="A832">
        <f>GOF!F$12/1000+A831</f>
        <v>13.29600000000001</v>
      </c>
      <c r="B832" t="e">
        <f t="shared" si="25"/>
        <v>#NUM!</v>
      </c>
      <c r="C832" t="e">
        <f>IF(A832&gt;=GOF!$F$11,B832,0)</f>
        <v>#NUM!</v>
      </c>
      <c r="D832" s="1" t="e">
        <f t="shared" si="24"/>
        <v>#NUM!</v>
      </c>
      <c r="E832" s="23" t="str">
        <f>IF(GOF!D832&gt;0,(GOF!C832-GOF!D832)^2/GOF!D832,"")</f>
        <v/>
      </c>
      <c r="F832" s="1"/>
      <c r="G832" s="1"/>
    </row>
    <row r="833" spans="1:7" x14ac:dyDescent="0.2">
      <c r="A833">
        <f>GOF!F$12/1000+A832</f>
        <v>13.31200000000001</v>
      </c>
      <c r="B833" t="e">
        <f t="shared" si="25"/>
        <v>#NUM!</v>
      </c>
      <c r="C833" t="e">
        <f>IF(A833&gt;=GOF!$F$11,B833,0)</f>
        <v>#NUM!</v>
      </c>
      <c r="D833" s="1" t="e">
        <f t="shared" si="24"/>
        <v>#NUM!</v>
      </c>
      <c r="E833" s="23" t="str">
        <f>IF(GOF!D833&gt;0,(GOF!C833-GOF!D833)^2/GOF!D833,"")</f>
        <v/>
      </c>
      <c r="F833" s="1"/>
      <c r="G833" s="1"/>
    </row>
    <row r="834" spans="1:7" x14ac:dyDescent="0.2">
      <c r="A834">
        <f>GOF!F$12/1000+A833</f>
        <v>13.32800000000001</v>
      </c>
      <c r="B834" t="e">
        <f t="shared" si="25"/>
        <v>#NUM!</v>
      </c>
      <c r="C834" t="e">
        <f>IF(A834&gt;=GOF!$F$11,B834,0)</f>
        <v>#NUM!</v>
      </c>
      <c r="D834" s="1" t="e">
        <f t="shared" ref="D834:D897" si="26">CHIDIST(A834,F$1)</f>
        <v>#NUM!</v>
      </c>
      <c r="E834" s="23" t="str">
        <f>IF(GOF!D834&gt;0,(GOF!C834-GOF!D834)^2/GOF!D834,"")</f>
        <v/>
      </c>
      <c r="F834" s="1"/>
      <c r="G834" s="1"/>
    </row>
    <row r="835" spans="1:7" x14ac:dyDescent="0.2">
      <c r="A835">
        <f>GOF!F$12/1000+A834</f>
        <v>13.34400000000001</v>
      </c>
      <c r="B835" t="e">
        <f t="shared" ref="B835:B898" si="27">_xlfn.CHISQ.DIST(A835,F$1,FALSE)</f>
        <v>#NUM!</v>
      </c>
      <c r="C835" t="e">
        <f>IF(A835&gt;=GOF!$F$11,B835,0)</f>
        <v>#NUM!</v>
      </c>
      <c r="D835" s="1" t="e">
        <f t="shared" si="26"/>
        <v>#NUM!</v>
      </c>
      <c r="E835" s="23" t="str">
        <f>IF(GOF!D835&gt;0,(GOF!C835-GOF!D835)^2/GOF!D835,"")</f>
        <v/>
      </c>
      <c r="F835" s="1"/>
      <c r="G835" s="1"/>
    </row>
    <row r="836" spans="1:7" x14ac:dyDescent="0.2">
      <c r="A836">
        <f>GOF!F$12/1000+A835</f>
        <v>13.36000000000001</v>
      </c>
      <c r="B836" t="e">
        <f t="shared" si="27"/>
        <v>#NUM!</v>
      </c>
      <c r="C836" t="e">
        <f>IF(A836&gt;=GOF!$F$11,B836,0)</f>
        <v>#NUM!</v>
      </c>
      <c r="D836" s="1" t="e">
        <f t="shared" si="26"/>
        <v>#NUM!</v>
      </c>
      <c r="E836" s="23" t="str">
        <f>IF(GOF!D836&gt;0,(GOF!C836-GOF!D836)^2/GOF!D836,"")</f>
        <v/>
      </c>
      <c r="F836" s="1"/>
      <c r="G836" s="1"/>
    </row>
    <row r="837" spans="1:7" x14ac:dyDescent="0.2">
      <c r="A837">
        <f>GOF!F$12/1000+A836</f>
        <v>13.37600000000001</v>
      </c>
      <c r="B837" t="e">
        <f t="shared" si="27"/>
        <v>#NUM!</v>
      </c>
      <c r="C837" t="e">
        <f>IF(A837&gt;=GOF!$F$11,B837,0)</f>
        <v>#NUM!</v>
      </c>
      <c r="D837" s="1" t="e">
        <f t="shared" si="26"/>
        <v>#NUM!</v>
      </c>
      <c r="E837" s="23" t="str">
        <f>IF(GOF!D837&gt;0,(GOF!C837-GOF!D837)^2/GOF!D837,"")</f>
        <v/>
      </c>
      <c r="F837" s="1"/>
      <c r="G837" s="1"/>
    </row>
    <row r="838" spans="1:7" x14ac:dyDescent="0.2">
      <c r="A838">
        <f>GOF!F$12/1000+A837</f>
        <v>13.39200000000001</v>
      </c>
      <c r="B838" t="e">
        <f t="shared" si="27"/>
        <v>#NUM!</v>
      </c>
      <c r="C838" t="e">
        <f>IF(A838&gt;=GOF!$F$11,B838,0)</f>
        <v>#NUM!</v>
      </c>
      <c r="D838" s="1" t="e">
        <f t="shared" si="26"/>
        <v>#NUM!</v>
      </c>
      <c r="E838" s="23" t="str">
        <f>IF(GOF!D838&gt;0,(GOF!C838-GOF!D838)^2/GOF!D838,"")</f>
        <v/>
      </c>
      <c r="F838" s="1"/>
      <c r="G838" s="1"/>
    </row>
    <row r="839" spans="1:7" x14ac:dyDescent="0.2">
      <c r="A839">
        <f>GOF!F$12/1000+A838</f>
        <v>13.40800000000001</v>
      </c>
      <c r="B839" t="e">
        <f t="shared" si="27"/>
        <v>#NUM!</v>
      </c>
      <c r="C839" t="e">
        <f>IF(A839&gt;=GOF!$F$11,B839,0)</f>
        <v>#NUM!</v>
      </c>
      <c r="D839" s="1" t="e">
        <f t="shared" si="26"/>
        <v>#NUM!</v>
      </c>
      <c r="E839" s="23" t="str">
        <f>IF(GOF!D839&gt;0,(GOF!C839-GOF!D839)^2/GOF!D839,"")</f>
        <v/>
      </c>
      <c r="F839" s="1"/>
      <c r="G839" s="1"/>
    </row>
    <row r="840" spans="1:7" x14ac:dyDescent="0.2">
      <c r="A840">
        <f>GOF!F$12/1000+A839</f>
        <v>13.42400000000001</v>
      </c>
      <c r="B840" t="e">
        <f t="shared" si="27"/>
        <v>#NUM!</v>
      </c>
      <c r="C840" t="e">
        <f>IF(A840&gt;=GOF!$F$11,B840,0)</f>
        <v>#NUM!</v>
      </c>
      <c r="D840" s="1" t="e">
        <f t="shared" si="26"/>
        <v>#NUM!</v>
      </c>
      <c r="E840" s="23" t="str">
        <f>IF(GOF!D840&gt;0,(GOF!C840-GOF!D840)^2/GOF!D840,"")</f>
        <v/>
      </c>
      <c r="F840" s="1"/>
      <c r="G840" s="1"/>
    </row>
    <row r="841" spans="1:7" x14ac:dyDescent="0.2">
      <c r="A841">
        <f>GOF!F$12/1000+A840</f>
        <v>13.44000000000001</v>
      </c>
      <c r="B841" t="e">
        <f t="shared" si="27"/>
        <v>#NUM!</v>
      </c>
      <c r="C841" t="e">
        <f>IF(A841&gt;=GOF!$F$11,B841,0)</f>
        <v>#NUM!</v>
      </c>
      <c r="D841" s="1" t="e">
        <f t="shared" si="26"/>
        <v>#NUM!</v>
      </c>
      <c r="E841" s="23" t="str">
        <f>IF(GOF!D841&gt;0,(GOF!C841-GOF!D841)^2/GOF!D841,"")</f>
        <v/>
      </c>
      <c r="F841" s="1"/>
      <c r="G841" s="1"/>
    </row>
    <row r="842" spans="1:7" x14ac:dyDescent="0.2">
      <c r="A842">
        <f>GOF!F$12/1000+A841</f>
        <v>13.45600000000001</v>
      </c>
      <c r="B842" t="e">
        <f t="shared" si="27"/>
        <v>#NUM!</v>
      </c>
      <c r="C842" t="e">
        <f>IF(A842&gt;=GOF!$F$11,B842,0)</f>
        <v>#NUM!</v>
      </c>
      <c r="D842" s="1" t="e">
        <f t="shared" si="26"/>
        <v>#NUM!</v>
      </c>
      <c r="E842" s="23" t="str">
        <f>IF(GOF!D842&gt;0,(GOF!C842-GOF!D842)^2/GOF!D842,"")</f>
        <v/>
      </c>
      <c r="F842" s="1"/>
      <c r="G842" s="1"/>
    </row>
    <row r="843" spans="1:7" x14ac:dyDescent="0.2">
      <c r="A843">
        <f>GOF!F$12/1000+A842</f>
        <v>13.47200000000001</v>
      </c>
      <c r="B843" t="e">
        <f t="shared" si="27"/>
        <v>#NUM!</v>
      </c>
      <c r="C843" t="e">
        <f>IF(A843&gt;=GOF!$F$11,B843,0)</f>
        <v>#NUM!</v>
      </c>
      <c r="D843" s="1" t="e">
        <f t="shared" si="26"/>
        <v>#NUM!</v>
      </c>
      <c r="E843" s="23" t="str">
        <f>IF(GOF!D843&gt;0,(GOF!C843-GOF!D843)^2/GOF!D843,"")</f>
        <v/>
      </c>
      <c r="F843" s="1"/>
      <c r="G843" s="1"/>
    </row>
    <row r="844" spans="1:7" x14ac:dyDescent="0.2">
      <c r="A844">
        <f>GOF!F$12/1000+A843</f>
        <v>13.48800000000001</v>
      </c>
      <c r="B844" t="e">
        <f t="shared" si="27"/>
        <v>#NUM!</v>
      </c>
      <c r="C844" t="e">
        <f>IF(A844&gt;=GOF!$F$11,B844,0)</f>
        <v>#NUM!</v>
      </c>
      <c r="D844" s="1" t="e">
        <f t="shared" si="26"/>
        <v>#NUM!</v>
      </c>
      <c r="E844" s="23" t="str">
        <f>IF(GOF!D844&gt;0,(GOF!C844-GOF!D844)^2/GOF!D844,"")</f>
        <v/>
      </c>
      <c r="F844" s="1"/>
      <c r="G844" s="1"/>
    </row>
    <row r="845" spans="1:7" x14ac:dyDescent="0.2">
      <c r="A845">
        <f>GOF!F$12/1000+A844</f>
        <v>13.50400000000001</v>
      </c>
      <c r="B845" t="e">
        <f t="shared" si="27"/>
        <v>#NUM!</v>
      </c>
      <c r="C845" t="e">
        <f>IF(A845&gt;=GOF!$F$11,B845,0)</f>
        <v>#NUM!</v>
      </c>
      <c r="D845" s="1" t="e">
        <f t="shared" si="26"/>
        <v>#NUM!</v>
      </c>
      <c r="E845" s="23" t="str">
        <f>IF(GOF!D845&gt;0,(GOF!C845-GOF!D845)^2/GOF!D845,"")</f>
        <v/>
      </c>
      <c r="F845" s="1"/>
      <c r="G845" s="1"/>
    </row>
    <row r="846" spans="1:7" x14ac:dyDescent="0.2">
      <c r="A846">
        <f>GOF!F$12/1000+A845</f>
        <v>13.52000000000001</v>
      </c>
      <c r="B846" t="e">
        <f t="shared" si="27"/>
        <v>#NUM!</v>
      </c>
      <c r="C846" t="e">
        <f>IF(A846&gt;=GOF!$F$11,B846,0)</f>
        <v>#NUM!</v>
      </c>
      <c r="D846" s="1" t="e">
        <f t="shared" si="26"/>
        <v>#NUM!</v>
      </c>
      <c r="E846" s="23" t="str">
        <f>IF(GOF!D846&gt;0,(GOF!C846-GOF!D846)^2/GOF!D846,"")</f>
        <v/>
      </c>
      <c r="F846" s="1"/>
      <c r="G846" s="1"/>
    </row>
    <row r="847" spans="1:7" x14ac:dyDescent="0.2">
      <c r="A847">
        <f>GOF!F$12/1000+A846</f>
        <v>13.53600000000001</v>
      </c>
      <c r="B847" t="e">
        <f t="shared" si="27"/>
        <v>#NUM!</v>
      </c>
      <c r="C847" t="e">
        <f>IF(A847&gt;=GOF!$F$11,B847,0)</f>
        <v>#NUM!</v>
      </c>
      <c r="D847" s="1" t="e">
        <f t="shared" si="26"/>
        <v>#NUM!</v>
      </c>
      <c r="E847" s="23" t="str">
        <f>IF(GOF!D847&gt;0,(GOF!C847-GOF!D847)^2/GOF!D847,"")</f>
        <v/>
      </c>
      <c r="F847" s="1"/>
      <c r="G847" s="1"/>
    </row>
    <row r="848" spans="1:7" x14ac:dyDescent="0.2">
      <c r="A848">
        <f>GOF!F$12/1000+A847</f>
        <v>13.55200000000001</v>
      </c>
      <c r="B848" t="e">
        <f t="shared" si="27"/>
        <v>#NUM!</v>
      </c>
      <c r="C848" t="e">
        <f>IF(A848&gt;=GOF!$F$11,B848,0)</f>
        <v>#NUM!</v>
      </c>
      <c r="D848" s="1" t="e">
        <f t="shared" si="26"/>
        <v>#NUM!</v>
      </c>
      <c r="E848" s="23" t="str">
        <f>IF(GOF!D848&gt;0,(GOF!C848-GOF!D848)^2/GOF!D848,"")</f>
        <v/>
      </c>
      <c r="F848" s="1"/>
      <c r="G848" s="1"/>
    </row>
    <row r="849" spans="1:7" x14ac:dyDescent="0.2">
      <c r="A849">
        <f>GOF!F$12/1000+A848</f>
        <v>13.56800000000001</v>
      </c>
      <c r="B849" t="e">
        <f t="shared" si="27"/>
        <v>#NUM!</v>
      </c>
      <c r="C849" t="e">
        <f>IF(A849&gt;=GOF!$F$11,B849,0)</f>
        <v>#NUM!</v>
      </c>
      <c r="D849" s="1" t="e">
        <f t="shared" si="26"/>
        <v>#NUM!</v>
      </c>
      <c r="E849" s="23" t="str">
        <f>IF(GOF!D849&gt;0,(GOF!C849-GOF!D849)^2/GOF!D849,"")</f>
        <v/>
      </c>
      <c r="F849" s="1"/>
      <c r="G849" s="1"/>
    </row>
    <row r="850" spans="1:7" x14ac:dyDescent="0.2">
      <c r="A850">
        <f>GOF!F$12/1000+A849</f>
        <v>13.58400000000001</v>
      </c>
      <c r="B850" t="e">
        <f t="shared" si="27"/>
        <v>#NUM!</v>
      </c>
      <c r="C850" t="e">
        <f>IF(A850&gt;=GOF!$F$11,B850,0)</f>
        <v>#NUM!</v>
      </c>
      <c r="D850" s="1" t="e">
        <f t="shared" si="26"/>
        <v>#NUM!</v>
      </c>
      <c r="E850" s="23" t="str">
        <f>IF(GOF!D850&gt;0,(GOF!C850-GOF!D850)^2/GOF!D850,"")</f>
        <v/>
      </c>
      <c r="F850" s="1"/>
      <c r="G850" s="1"/>
    </row>
    <row r="851" spans="1:7" x14ac:dyDescent="0.2">
      <c r="A851">
        <f>GOF!F$12/1000+A850</f>
        <v>13.60000000000001</v>
      </c>
      <c r="B851" t="e">
        <f t="shared" si="27"/>
        <v>#NUM!</v>
      </c>
      <c r="C851" t="e">
        <f>IF(A851&gt;=GOF!$F$11,B851,0)</f>
        <v>#NUM!</v>
      </c>
      <c r="D851" s="1" t="e">
        <f t="shared" si="26"/>
        <v>#NUM!</v>
      </c>
      <c r="E851" s="23" t="str">
        <f>IF(GOF!D851&gt;0,(GOF!C851-GOF!D851)^2/GOF!D851,"")</f>
        <v/>
      </c>
      <c r="F851" s="1"/>
      <c r="G851" s="1"/>
    </row>
    <row r="852" spans="1:7" x14ac:dyDescent="0.2">
      <c r="A852">
        <f>GOF!F$12/1000+A851</f>
        <v>13.61600000000001</v>
      </c>
      <c r="B852" t="e">
        <f t="shared" si="27"/>
        <v>#NUM!</v>
      </c>
      <c r="C852" t="e">
        <f>IF(A852&gt;=GOF!$F$11,B852,0)</f>
        <v>#NUM!</v>
      </c>
      <c r="D852" s="1" t="e">
        <f t="shared" si="26"/>
        <v>#NUM!</v>
      </c>
      <c r="E852" s="23" t="str">
        <f>IF(GOF!D852&gt;0,(GOF!C852-GOF!D852)^2/GOF!D852,"")</f>
        <v/>
      </c>
      <c r="F852" s="1"/>
      <c r="G852" s="1"/>
    </row>
    <row r="853" spans="1:7" x14ac:dyDescent="0.2">
      <c r="A853">
        <f>GOF!F$12/1000+A852</f>
        <v>13.63200000000001</v>
      </c>
      <c r="B853" t="e">
        <f t="shared" si="27"/>
        <v>#NUM!</v>
      </c>
      <c r="C853" t="e">
        <f>IF(A853&gt;=GOF!$F$11,B853,0)</f>
        <v>#NUM!</v>
      </c>
      <c r="D853" s="1" t="e">
        <f t="shared" si="26"/>
        <v>#NUM!</v>
      </c>
      <c r="E853" s="23" t="str">
        <f>IF(GOF!D853&gt;0,(GOF!C853-GOF!D853)^2/GOF!D853,"")</f>
        <v/>
      </c>
      <c r="F853" s="1"/>
      <c r="G853" s="1"/>
    </row>
    <row r="854" spans="1:7" x14ac:dyDescent="0.2">
      <c r="A854">
        <f>GOF!F$12/1000+A853</f>
        <v>13.64800000000001</v>
      </c>
      <c r="B854" t="e">
        <f t="shared" si="27"/>
        <v>#NUM!</v>
      </c>
      <c r="C854" t="e">
        <f>IF(A854&gt;=GOF!$F$11,B854,0)</f>
        <v>#NUM!</v>
      </c>
      <c r="D854" s="1" t="e">
        <f t="shared" si="26"/>
        <v>#NUM!</v>
      </c>
      <c r="E854" s="23" t="str">
        <f>IF(GOF!D854&gt;0,(GOF!C854-GOF!D854)^2/GOF!D854,"")</f>
        <v/>
      </c>
      <c r="F854" s="1"/>
      <c r="G854" s="1"/>
    </row>
    <row r="855" spans="1:7" x14ac:dyDescent="0.2">
      <c r="A855">
        <f>GOF!F$12/1000+A854</f>
        <v>13.66400000000001</v>
      </c>
      <c r="B855" t="e">
        <f t="shared" si="27"/>
        <v>#NUM!</v>
      </c>
      <c r="C855" t="e">
        <f>IF(A855&gt;=GOF!$F$11,B855,0)</f>
        <v>#NUM!</v>
      </c>
      <c r="D855" s="1" t="e">
        <f t="shared" si="26"/>
        <v>#NUM!</v>
      </c>
      <c r="E855" s="23" t="str">
        <f>IF(GOF!D855&gt;0,(GOF!C855-GOF!D855)^2/GOF!D855,"")</f>
        <v/>
      </c>
      <c r="F855" s="1"/>
      <c r="G855" s="1"/>
    </row>
    <row r="856" spans="1:7" x14ac:dyDescent="0.2">
      <c r="A856">
        <f>GOF!F$12/1000+A855</f>
        <v>13.68000000000001</v>
      </c>
      <c r="B856" t="e">
        <f t="shared" si="27"/>
        <v>#NUM!</v>
      </c>
      <c r="C856" t="e">
        <f>IF(A856&gt;=GOF!$F$11,B856,0)</f>
        <v>#NUM!</v>
      </c>
      <c r="D856" s="1" t="e">
        <f t="shared" si="26"/>
        <v>#NUM!</v>
      </c>
      <c r="E856" s="23" t="str">
        <f>IF(GOF!D856&gt;0,(GOF!C856-GOF!D856)^2/GOF!D856,"")</f>
        <v/>
      </c>
      <c r="F856" s="1"/>
      <c r="G856" s="1"/>
    </row>
    <row r="857" spans="1:7" x14ac:dyDescent="0.2">
      <c r="A857">
        <f>GOF!F$12/1000+A856</f>
        <v>13.69600000000001</v>
      </c>
      <c r="B857" t="e">
        <f t="shared" si="27"/>
        <v>#NUM!</v>
      </c>
      <c r="C857" t="e">
        <f>IF(A857&gt;=GOF!$F$11,B857,0)</f>
        <v>#NUM!</v>
      </c>
      <c r="D857" s="1" t="e">
        <f t="shared" si="26"/>
        <v>#NUM!</v>
      </c>
      <c r="E857" s="23" t="str">
        <f>IF(GOF!D857&gt;0,(GOF!C857-GOF!D857)^2/GOF!D857,"")</f>
        <v/>
      </c>
      <c r="F857" s="1"/>
      <c r="G857" s="1"/>
    </row>
    <row r="858" spans="1:7" x14ac:dyDescent="0.2">
      <c r="A858">
        <f>GOF!F$12/1000+A857</f>
        <v>13.71200000000001</v>
      </c>
      <c r="B858" t="e">
        <f t="shared" si="27"/>
        <v>#NUM!</v>
      </c>
      <c r="C858" t="e">
        <f>IF(A858&gt;=GOF!$F$11,B858,0)</f>
        <v>#NUM!</v>
      </c>
      <c r="D858" s="1" t="e">
        <f t="shared" si="26"/>
        <v>#NUM!</v>
      </c>
      <c r="E858" s="23" t="str">
        <f>IF(GOF!D858&gt;0,(GOF!C858-GOF!D858)^2/GOF!D858,"")</f>
        <v/>
      </c>
      <c r="F858" s="1"/>
      <c r="G858" s="1"/>
    </row>
    <row r="859" spans="1:7" x14ac:dyDescent="0.2">
      <c r="A859">
        <f>GOF!F$12/1000+A858</f>
        <v>13.72800000000001</v>
      </c>
      <c r="B859" t="e">
        <f t="shared" si="27"/>
        <v>#NUM!</v>
      </c>
      <c r="C859" t="e">
        <f>IF(A859&gt;=GOF!$F$11,B859,0)</f>
        <v>#NUM!</v>
      </c>
      <c r="D859" s="1" t="e">
        <f t="shared" si="26"/>
        <v>#NUM!</v>
      </c>
      <c r="E859" s="23" t="str">
        <f>IF(GOF!D859&gt;0,(GOF!C859-GOF!D859)^2/GOF!D859,"")</f>
        <v/>
      </c>
      <c r="F859" s="1"/>
      <c r="G859" s="1"/>
    </row>
    <row r="860" spans="1:7" x14ac:dyDescent="0.2">
      <c r="A860">
        <f>GOF!F$12/1000+A859</f>
        <v>13.74400000000001</v>
      </c>
      <c r="B860" t="e">
        <f t="shared" si="27"/>
        <v>#NUM!</v>
      </c>
      <c r="C860" t="e">
        <f>IF(A860&gt;=GOF!$F$11,B860,0)</f>
        <v>#NUM!</v>
      </c>
      <c r="D860" s="1" t="e">
        <f t="shared" si="26"/>
        <v>#NUM!</v>
      </c>
      <c r="E860" s="23" t="str">
        <f>IF(GOF!D860&gt;0,(GOF!C860-GOF!D860)^2/GOF!D860,"")</f>
        <v/>
      </c>
      <c r="F860" s="1"/>
      <c r="G860" s="1"/>
    </row>
    <row r="861" spans="1:7" x14ac:dyDescent="0.2">
      <c r="A861">
        <f>GOF!F$12/1000+A860</f>
        <v>13.76000000000001</v>
      </c>
      <c r="B861" t="e">
        <f t="shared" si="27"/>
        <v>#NUM!</v>
      </c>
      <c r="C861" t="e">
        <f>IF(A861&gt;=GOF!$F$11,B861,0)</f>
        <v>#NUM!</v>
      </c>
      <c r="D861" s="1" t="e">
        <f t="shared" si="26"/>
        <v>#NUM!</v>
      </c>
      <c r="E861" s="23" t="str">
        <f>IF(GOF!D861&gt;0,(GOF!C861-GOF!D861)^2/GOF!D861,"")</f>
        <v/>
      </c>
      <c r="F861" s="1"/>
      <c r="G861" s="1"/>
    </row>
    <row r="862" spans="1:7" x14ac:dyDescent="0.2">
      <c r="A862">
        <f>GOF!F$12/1000+A861</f>
        <v>13.77600000000001</v>
      </c>
      <c r="B862" t="e">
        <f t="shared" si="27"/>
        <v>#NUM!</v>
      </c>
      <c r="C862" t="e">
        <f>IF(A862&gt;=GOF!$F$11,B862,0)</f>
        <v>#NUM!</v>
      </c>
      <c r="D862" s="1" t="e">
        <f t="shared" si="26"/>
        <v>#NUM!</v>
      </c>
      <c r="E862" s="23" t="str">
        <f>IF(GOF!D862&gt;0,(GOF!C862-GOF!D862)^2/GOF!D862,"")</f>
        <v/>
      </c>
      <c r="F862" s="1"/>
      <c r="G862" s="1"/>
    </row>
    <row r="863" spans="1:7" x14ac:dyDescent="0.2">
      <c r="A863">
        <f>GOF!F$12/1000+A862</f>
        <v>13.79200000000001</v>
      </c>
      <c r="B863" t="e">
        <f t="shared" si="27"/>
        <v>#NUM!</v>
      </c>
      <c r="C863" t="e">
        <f>IF(A863&gt;=GOF!$F$11,B863,0)</f>
        <v>#NUM!</v>
      </c>
      <c r="D863" s="1" t="e">
        <f t="shared" si="26"/>
        <v>#NUM!</v>
      </c>
      <c r="E863" s="23" t="str">
        <f>IF(GOF!D863&gt;0,(GOF!C863-GOF!D863)^2/GOF!D863,"")</f>
        <v/>
      </c>
      <c r="F863" s="1"/>
      <c r="G863" s="1"/>
    </row>
    <row r="864" spans="1:7" x14ac:dyDescent="0.2">
      <c r="A864">
        <f>GOF!F$12/1000+A863</f>
        <v>13.80800000000001</v>
      </c>
      <c r="B864" t="e">
        <f t="shared" si="27"/>
        <v>#NUM!</v>
      </c>
      <c r="C864" t="e">
        <f>IF(A864&gt;=GOF!$F$11,B864,0)</f>
        <v>#NUM!</v>
      </c>
      <c r="D864" s="1" t="e">
        <f t="shared" si="26"/>
        <v>#NUM!</v>
      </c>
      <c r="E864" s="23" t="str">
        <f>IF(GOF!D864&gt;0,(GOF!C864-GOF!D864)^2/GOF!D864,"")</f>
        <v/>
      </c>
      <c r="F864" s="1"/>
      <c r="G864" s="1"/>
    </row>
    <row r="865" spans="1:7" x14ac:dyDescent="0.2">
      <c r="A865">
        <f>GOF!F$12/1000+A864</f>
        <v>13.824000000000011</v>
      </c>
      <c r="B865" t="e">
        <f t="shared" si="27"/>
        <v>#NUM!</v>
      </c>
      <c r="C865" t="e">
        <f>IF(A865&gt;=GOF!$F$11,B865,0)</f>
        <v>#NUM!</v>
      </c>
      <c r="D865" s="1" t="e">
        <f t="shared" si="26"/>
        <v>#NUM!</v>
      </c>
      <c r="E865" s="23" t="str">
        <f>IF(GOF!D865&gt;0,(GOF!C865-GOF!D865)^2/GOF!D865,"")</f>
        <v/>
      </c>
      <c r="F865" s="1"/>
      <c r="G865" s="1"/>
    </row>
    <row r="866" spans="1:7" x14ac:dyDescent="0.2">
      <c r="A866">
        <f>GOF!F$12/1000+A865</f>
        <v>13.840000000000011</v>
      </c>
      <c r="B866" t="e">
        <f t="shared" si="27"/>
        <v>#NUM!</v>
      </c>
      <c r="C866" t="e">
        <f>IF(A866&gt;=GOF!$F$11,B866,0)</f>
        <v>#NUM!</v>
      </c>
      <c r="D866" s="1" t="e">
        <f t="shared" si="26"/>
        <v>#NUM!</v>
      </c>
      <c r="E866" s="23" t="str">
        <f>IF(GOF!D866&gt;0,(GOF!C866-GOF!D866)^2/GOF!D866,"")</f>
        <v/>
      </c>
      <c r="F866" s="1"/>
      <c r="G866" s="1"/>
    </row>
    <row r="867" spans="1:7" x14ac:dyDescent="0.2">
      <c r="A867">
        <f>GOF!F$12/1000+A866</f>
        <v>13.856000000000011</v>
      </c>
      <c r="B867" t="e">
        <f t="shared" si="27"/>
        <v>#NUM!</v>
      </c>
      <c r="C867" t="e">
        <f>IF(A867&gt;=GOF!$F$11,B867,0)</f>
        <v>#NUM!</v>
      </c>
      <c r="D867" s="1" t="e">
        <f t="shared" si="26"/>
        <v>#NUM!</v>
      </c>
      <c r="E867" s="23" t="str">
        <f>IF(GOF!D867&gt;0,(GOF!C867-GOF!D867)^2/GOF!D867,"")</f>
        <v/>
      </c>
      <c r="F867" s="1"/>
      <c r="G867" s="1"/>
    </row>
    <row r="868" spans="1:7" x14ac:dyDescent="0.2">
      <c r="A868">
        <f>GOF!F$12/1000+A867</f>
        <v>13.872000000000011</v>
      </c>
      <c r="B868" t="e">
        <f t="shared" si="27"/>
        <v>#NUM!</v>
      </c>
      <c r="C868" t="e">
        <f>IF(A868&gt;=GOF!$F$11,B868,0)</f>
        <v>#NUM!</v>
      </c>
      <c r="D868" s="1" t="e">
        <f t="shared" si="26"/>
        <v>#NUM!</v>
      </c>
      <c r="E868" s="23" t="str">
        <f>IF(GOF!D868&gt;0,(GOF!C868-GOF!D868)^2/GOF!D868,"")</f>
        <v/>
      </c>
      <c r="F868" s="1"/>
      <c r="G868" s="1"/>
    </row>
    <row r="869" spans="1:7" x14ac:dyDescent="0.2">
      <c r="A869">
        <f>GOF!F$12/1000+A868</f>
        <v>13.888000000000011</v>
      </c>
      <c r="B869" t="e">
        <f t="shared" si="27"/>
        <v>#NUM!</v>
      </c>
      <c r="C869" t="e">
        <f>IF(A869&gt;=GOF!$F$11,B869,0)</f>
        <v>#NUM!</v>
      </c>
      <c r="D869" s="1" t="e">
        <f t="shared" si="26"/>
        <v>#NUM!</v>
      </c>
      <c r="E869" s="23" t="str">
        <f>IF(GOF!D869&gt;0,(GOF!C869-GOF!D869)^2/GOF!D869,"")</f>
        <v/>
      </c>
      <c r="F869" s="1"/>
      <c r="G869" s="1"/>
    </row>
    <row r="870" spans="1:7" x14ac:dyDescent="0.2">
      <c r="A870">
        <f>GOF!F$12/1000+A869</f>
        <v>13.904000000000011</v>
      </c>
      <c r="B870" t="e">
        <f t="shared" si="27"/>
        <v>#NUM!</v>
      </c>
      <c r="C870" t="e">
        <f>IF(A870&gt;=GOF!$F$11,B870,0)</f>
        <v>#NUM!</v>
      </c>
      <c r="D870" s="1" t="e">
        <f t="shared" si="26"/>
        <v>#NUM!</v>
      </c>
      <c r="E870" s="23" t="str">
        <f>IF(GOF!D870&gt;0,(GOF!C870-GOF!D870)^2/GOF!D870,"")</f>
        <v/>
      </c>
      <c r="F870" s="1"/>
      <c r="G870" s="1"/>
    </row>
    <row r="871" spans="1:7" x14ac:dyDescent="0.2">
      <c r="A871">
        <f>GOF!F$12/1000+A870</f>
        <v>13.920000000000011</v>
      </c>
      <c r="B871" t="e">
        <f t="shared" si="27"/>
        <v>#NUM!</v>
      </c>
      <c r="C871" t="e">
        <f>IF(A871&gt;=GOF!$F$11,B871,0)</f>
        <v>#NUM!</v>
      </c>
      <c r="D871" s="1" t="e">
        <f t="shared" si="26"/>
        <v>#NUM!</v>
      </c>
      <c r="E871" s="23" t="str">
        <f>IF(GOF!D871&gt;0,(GOF!C871-GOF!D871)^2/GOF!D871,"")</f>
        <v/>
      </c>
      <c r="F871" s="1"/>
      <c r="G871" s="1"/>
    </row>
    <row r="872" spans="1:7" x14ac:dyDescent="0.2">
      <c r="A872">
        <f>GOF!F$12/1000+A871</f>
        <v>13.936000000000011</v>
      </c>
      <c r="B872" t="e">
        <f t="shared" si="27"/>
        <v>#NUM!</v>
      </c>
      <c r="C872" t="e">
        <f>IF(A872&gt;=GOF!$F$11,B872,0)</f>
        <v>#NUM!</v>
      </c>
      <c r="D872" s="1" t="e">
        <f t="shared" si="26"/>
        <v>#NUM!</v>
      </c>
      <c r="E872" s="23" t="str">
        <f>IF(GOF!D872&gt;0,(GOF!C872-GOF!D872)^2/GOF!D872,"")</f>
        <v/>
      </c>
      <c r="F872" s="1"/>
      <c r="G872" s="1"/>
    </row>
    <row r="873" spans="1:7" x14ac:dyDescent="0.2">
      <c r="A873">
        <f>GOF!F$12/1000+A872</f>
        <v>13.952000000000011</v>
      </c>
      <c r="B873" t="e">
        <f t="shared" si="27"/>
        <v>#NUM!</v>
      </c>
      <c r="C873" t="e">
        <f>IF(A873&gt;=GOF!$F$11,B873,0)</f>
        <v>#NUM!</v>
      </c>
      <c r="D873" s="1" t="e">
        <f t="shared" si="26"/>
        <v>#NUM!</v>
      </c>
      <c r="E873" s="23" t="str">
        <f>IF(GOF!D873&gt;0,(GOF!C873-GOF!D873)^2/GOF!D873,"")</f>
        <v/>
      </c>
      <c r="F873" s="1"/>
      <c r="G873" s="1"/>
    </row>
    <row r="874" spans="1:7" x14ac:dyDescent="0.2">
      <c r="A874">
        <f>GOF!F$12/1000+A873</f>
        <v>13.968000000000011</v>
      </c>
      <c r="B874" t="e">
        <f t="shared" si="27"/>
        <v>#NUM!</v>
      </c>
      <c r="C874" t="e">
        <f>IF(A874&gt;=GOF!$F$11,B874,0)</f>
        <v>#NUM!</v>
      </c>
      <c r="D874" s="1" t="e">
        <f t="shared" si="26"/>
        <v>#NUM!</v>
      </c>
      <c r="E874" s="23" t="str">
        <f>IF(GOF!D874&gt;0,(GOF!C874-GOF!D874)^2/GOF!D874,"")</f>
        <v/>
      </c>
      <c r="F874" s="1"/>
      <c r="G874" s="1"/>
    </row>
    <row r="875" spans="1:7" x14ac:dyDescent="0.2">
      <c r="A875">
        <f>GOF!F$12/1000+A874</f>
        <v>13.984000000000011</v>
      </c>
      <c r="B875" t="e">
        <f t="shared" si="27"/>
        <v>#NUM!</v>
      </c>
      <c r="C875" t="e">
        <f>IF(A875&gt;=GOF!$F$11,B875,0)</f>
        <v>#NUM!</v>
      </c>
      <c r="D875" s="1" t="e">
        <f t="shared" si="26"/>
        <v>#NUM!</v>
      </c>
      <c r="E875" s="23" t="str">
        <f>IF(GOF!D875&gt;0,(GOF!C875-GOF!D875)^2/GOF!D875,"")</f>
        <v/>
      </c>
      <c r="F875" s="1"/>
      <c r="G875" s="1"/>
    </row>
    <row r="876" spans="1:7" x14ac:dyDescent="0.2">
      <c r="A876">
        <f>GOF!F$12/1000+A875</f>
        <v>14.000000000000011</v>
      </c>
      <c r="B876" t="e">
        <f t="shared" si="27"/>
        <v>#NUM!</v>
      </c>
      <c r="C876" t="e">
        <f>IF(A876&gt;=GOF!$F$11,B876,0)</f>
        <v>#NUM!</v>
      </c>
      <c r="D876" s="1" t="e">
        <f t="shared" si="26"/>
        <v>#NUM!</v>
      </c>
      <c r="E876" s="23" t="str">
        <f>IF(GOF!D876&gt;0,(GOF!C876-GOF!D876)^2/GOF!D876,"")</f>
        <v/>
      </c>
      <c r="F876" s="1"/>
      <c r="G876" s="1"/>
    </row>
    <row r="877" spans="1:7" x14ac:dyDescent="0.2">
      <c r="A877">
        <f>GOF!F$12/1000+A876</f>
        <v>14.016000000000011</v>
      </c>
      <c r="B877" t="e">
        <f t="shared" si="27"/>
        <v>#NUM!</v>
      </c>
      <c r="C877" t="e">
        <f>IF(A877&gt;=GOF!$F$11,B877,0)</f>
        <v>#NUM!</v>
      </c>
      <c r="D877" s="1" t="e">
        <f t="shared" si="26"/>
        <v>#NUM!</v>
      </c>
      <c r="E877" s="23" t="str">
        <f>IF(GOF!D877&gt;0,(GOF!C877-GOF!D877)^2/GOF!D877,"")</f>
        <v/>
      </c>
      <c r="F877" s="1"/>
      <c r="G877" s="1"/>
    </row>
    <row r="878" spans="1:7" x14ac:dyDescent="0.2">
      <c r="A878">
        <f>GOF!F$12/1000+A877</f>
        <v>14.032000000000011</v>
      </c>
      <c r="B878" t="e">
        <f t="shared" si="27"/>
        <v>#NUM!</v>
      </c>
      <c r="C878" t="e">
        <f>IF(A878&gt;=GOF!$F$11,B878,0)</f>
        <v>#NUM!</v>
      </c>
      <c r="D878" s="1" t="e">
        <f t="shared" si="26"/>
        <v>#NUM!</v>
      </c>
      <c r="E878" s="23" t="str">
        <f>IF(GOF!D878&gt;0,(GOF!C878-GOF!D878)^2/GOF!D878,"")</f>
        <v/>
      </c>
      <c r="F878" s="1"/>
      <c r="G878" s="1"/>
    </row>
    <row r="879" spans="1:7" x14ac:dyDescent="0.2">
      <c r="A879">
        <f>GOF!F$12/1000+A878</f>
        <v>14.048000000000011</v>
      </c>
      <c r="B879" t="e">
        <f t="shared" si="27"/>
        <v>#NUM!</v>
      </c>
      <c r="C879" t="e">
        <f>IF(A879&gt;=GOF!$F$11,B879,0)</f>
        <v>#NUM!</v>
      </c>
      <c r="D879" s="1" t="e">
        <f t="shared" si="26"/>
        <v>#NUM!</v>
      </c>
      <c r="E879" s="23" t="str">
        <f>IF(GOF!D879&gt;0,(GOF!C879-GOF!D879)^2/GOF!D879,"")</f>
        <v/>
      </c>
      <c r="F879" s="1"/>
      <c r="G879" s="1"/>
    </row>
    <row r="880" spans="1:7" x14ac:dyDescent="0.2">
      <c r="A880">
        <f>GOF!F$12/1000+A879</f>
        <v>14.064000000000011</v>
      </c>
      <c r="B880" t="e">
        <f t="shared" si="27"/>
        <v>#NUM!</v>
      </c>
      <c r="C880" t="e">
        <f>IF(A880&gt;=GOF!$F$11,B880,0)</f>
        <v>#NUM!</v>
      </c>
      <c r="D880" s="1" t="e">
        <f t="shared" si="26"/>
        <v>#NUM!</v>
      </c>
      <c r="E880" s="23" t="str">
        <f>IF(GOF!D880&gt;0,(GOF!C880-GOF!D880)^2/GOF!D880,"")</f>
        <v/>
      </c>
      <c r="F880" s="1"/>
      <c r="G880" s="1"/>
    </row>
    <row r="881" spans="1:7" x14ac:dyDescent="0.2">
      <c r="A881">
        <f>GOF!F$12/1000+A880</f>
        <v>14.080000000000011</v>
      </c>
      <c r="B881" t="e">
        <f t="shared" si="27"/>
        <v>#NUM!</v>
      </c>
      <c r="C881" t="e">
        <f>IF(A881&gt;=GOF!$F$11,B881,0)</f>
        <v>#NUM!</v>
      </c>
      <c r="D881" s="1" t="e">
        <f t="shared" si="26"/>
        <v>#NUM!</v>
      </c>
      <c r="E881" s="23" t="str">
        <f>IF(GOF!D881&gt;0,(GOF!C881-GOF!D881)^2/GOF!D881,"")</f>
        <v/>
      </c>
      <c r="F881" s="1"/>
      <c r="G881" s="1"/>
    </row>
    <row r="882" spans="1:7" x14ac:dyDescent="0.2">
      <c r="A882">
        <f>GOF!F$12/1000+A881</f>
        <v>14.096000000000011</v>
      </c>
      <c r="B882" t="e">
        <f t="shared" si="27"/>
        <v>#NUM!</v>
      </c>
      <c r="C882" t="e">
        <f>IF(A882&gt;=GOF!$F$11,B882,0)</f>
        <v>#NUM!</v>
      </c>
      <c r="D882" s="1" t="e">
        <f t="shared" si="26"/>
        <v>#NUM!</v>
      </c>
      <c r="E882" s="23" t="str">
        <f>IF(GOF!D882&gt;0,(GOF!C882-GOF!D882)^2/GOF!D882,"")</f>
        <v/>
      </c>
      <c r="F882" s="1"/>
      <c r="G882" s="1"/>
    </row>
    <row r="883" spans="1:7" x14ac:dyDescent="0.2">
      <c r="A883">
        <f>GOF!F$12/1000+A882</f>
        <v>14.112000000000011</v>
      </c>
      <c r="B883" t="e">
        <f t="shared" si="27"/>
        <v>#NUM!</v>
      </c>
      <c r="C883" t="e">
        <f>IF(A883&gt;=GOF!$F$11,B883,0)</f>
        <v>#NUM!</v>
      </c>
      <c r="D883" s="1" t="e">
        <f t="shared" si="26"/>
        <v>#NUM!</v>
      </c>
      <c r="E883" s="23" t="str">
        <f>IF(GOF!D883&gt;0,(GOF!C883-GOF!D883)^2/GOF!D883,"")</f>
        <v/>
      </c>
      <c r="F883" s="1"/>
      <c r="G883" s="1"/>
    </row>
    <row r="884" spans="1:7" x14ac:dyDescent="0.2">
      <c r="A884">
        <f>GOF!F$12/1000+A883</f>
        <v>14.128000000000011</v>
      </c>
      <c r="B884" t="e">
        <f t="shared" si="27"/>
        <v>#NUM!</v>
      </c>
      <c r="C884" t="e">
        <f>IF(A884&gt;=GOF!$F$11,B884,0)</f>
        <v>#NUM!</v>
      </c>
      <c r="D884" s="1" t="e">
        <f t="shared" si="26"/>
        <v>#NUM!</v>
      </c>
      <c r="E884" s="23" t="str">
        <f>IF(GOF!D884&gt;0,(GOF!C884-GOF!D884)^2/GOF!D884,"")</f>
        <v/>
      </c>
      <c r="F884" s="1"/>
      <c r="G884" s="1"/>
    </row>
    <row r="885" spans="1:7" x14ac:dyDescent="0.2">
      <c r="A885">
        <f>GOF!F$12/1000+A884</f>
        <v>14.144000000000011</v>
      </c>
      <c r="B885" t="e">
        <f t="shared" si="27"/>
        <v>#NUM!</v>
      </c>
      <c r="C885" t="e">
        <f>IF(A885&gt;=GOF!$F$11,B885,0)</f>
        <v>#NUM!</v>
      </c>
      <c r="D885" s="1" t="e">
        <f t="shared" si="26"/>
        <v>#NUM!</v>
      </c>
      <c r="E885" s="23" t="str">
        <f>IF(GOF!D885&gt;0,(GOF!C885-GOF!D885)^2/GOF!D885,"")</f>
        <v/>
      </c>
      <c r="F885" s="1"/>
      <c r="G885" s="1"/>
    </row>
    <row r="886" spans="1:7" x14ac:dyDescent="0.2">
      <c r="A886">
        <f>GOF!F$12/1000+A885</f>
        <v>14.160000000000011</v>
      </c>
      <c r="B886" t="e">
        <f t="shared" si="27"/>
        <v>#NUM!</v>
      </c>
      <c r="C886" t="e">
        <f>IF(A886&gt;=GOF!$F$11,B886,0)</f>
        <v>#NUM!</v>
      </c>
      <c r="D886" s="1" t="e">
        <f t="shared" si="26"/>
        <v>#NUM!</v>
      </c>
      <c r="E886" s="23" t="str">
        <f>IF(GOF!D886&gt;0,(GOF!C886-GOF!D886)^2/GOF!D886,"")</f>
        <v/>
      </c>
      <c r="F886" s="1"/>
      <c r="G886" s="1"/>
    </row>
    <row r="887" spans="1:7" x14ac:dyDescent="0.2">
      <c r="A887">
        <f>GOF!F$12/1000+A886</f>
        <v>14.176000000000011</v>
      </c>
      <c r="B887" t="e">
        <f t="shared" si="27"/>
        <v>#NUM!</v>
      </c>
      <c r="C887" t="e">
        <f>IF(A887&gt;=GOF!$F$11,B887,0)</f>
        <v>#NUM!</v>
      </c>
      <c r="D887" s="1" t="e">
        <f t="shared" si="26"/>
        <v>#NUM!</v>
      </c>
      <c r="E887" s="23" t="str">
        <f>IF(GOF!D887&gt;0,(GOF!C887-GOF!D887)^2/GOF!D887,"")</f>
        <v/>
      </c>
      <c r="F887" s="1"/>
      <c r="G887" s="1"/>
    </row>
    <row r="888" spans="1:7" x14ac:dyDescent="0.2">
      <c r="A888">
        <f>GOF!F$12/1000+A887</f>
        <v>14.192000000000011</v>
      </c>
      <c r="B888" t="e">
        <f t="shared" si="27"/>
        <v>#NUM!</v>
      </c>
      <c r="C888" t="e">
        <f>IF(A888&gt;=GOF!$F$11,B888,0)</f>
        <v>#NUM!</v>
      </c>
      <c r="D888" s="1" t="e">
        <f t="shared" si="26"/>
        <v>#NUM!</v>
      </c>
      <c r="E888" s="23" t="str">
        <f>IF(GOF!D888&gt;0,(GOF!C888-GOF!D888)^2/GOF!D888,"")</f>
        <v/>
      </c>
      <c r="F888" s="1"/>
      <c r="G888" s="1"/>
    </row>
    <row r="889" spans="1:7" x14ac:dyDescent="0.2">
      <c r="A889">
        <f>GOF!F$12/1000+A888</f>
        <v>14.208000000000011</v>
      </c>
      <c r="B889" t="e">
        <f t="shared" si="27"/>
        <v>#NUM!</v>
      </c>
      <c r="C889" t="e">
        <f>IF(A889&gt;=GOF!$F$11,B889,0)</f>
        <v>#NUM!</v>
      </c>
      <c r="D889" s="1" t="e">
        <f t="shared" si="26"/>
        <v>#NUM!</v>
      </c>
      <c r="E889" s="23" t="str">
        <f>IF(GOF!D889&gt;0,(GOF!C889-GOF!D889)^2/GOF!D889,"")</f>
        <v/>
      </c>
      <c r="F889" s="1"/>
      <c r="G889" s="1"/>
    </row>
    <row r="890" spans="1:7" x14ac:dyDescent="0.2">
      <c r="A890">
        <f>GOF!F$12/1000+A889</f>
        <v>14.224000000000011</v>
      </c>
      <c r="B890" t="e">
        <f t="shared" si="27"/>
        <v>#NUM!</v>
      </c>
      <c r="C890" t="e">
        <f>IF(A890&gt;=GOF!$F$11,B890,0)</f>
        <v>#NUM!</v>
      </c>
      <c r="D890" s="1" t="e">
        <f t="shared" si="26"/>
        <v>#NUM!</v>
      </c>
      <c r="E890" s="23" t="str">
        <f>IF(GOF!D890&gt;0,(GOF!C890-GOF!D890)^2/GOF!D890,"")</f>
        <v/>
      </c>
      <c r="F890" s="1"/>
      <c r="G890" s="1"/>
    </row>
    <row r="891" spans="1:7" x14ac:dyDescent="0.2">
      <c r="A891">
        <f>GOF!F$12/1000+A890</f>
        <v>14.240000000000011</v>
      </c>
      <c r="B891" t="e">
        <f t="shared" si="27"/>
        <v>#NUM!</v>
      </c>
      <c r="C891" t="e">
        <f>IF(A891&gt;=GOF!$F$11,B891,0)</f>
        <v>#NUM!</v>
      </c>
      <c r="D891" s="1" t="e">
        <f t="shared" si="26"/>
        <v>#NUM!</v>
      </c>
      <c r="E891" s="23" t="str">
        <f>IF(GOF!D891&gt;0,(GOF!C891-GOF!D891)^2/GOF!D891,"")</f>
        <v/>
      </c>
      <c r="F891" s="1"/>
      <c r="G891" s="1"/>
    </row>
    <row r="892" spans="1:7" x14ac:dyDescent="0.2">
      <c r="A892">
        <f>GOF!F$12/1000+A891</f>
        <v>14.256000000000011</v>
      </c>
      <c r="B892" t="e">
        <f t="shared" si="27"/>
        <v>#NUM!</v>
      </c>
      <c r="C892" t="e">
        <f>IF(A892&gt;=GOF!$F$11,B892,0)</f>
        <v>#NUM!</v>
      </c>
      <c r="D892" s="1" t="e">
        <f t="shared" si="26"/>
        <v>#NUM!</v>
      </c>
      <c r="E892" s="23" t="str">
        <f>IF(GOF!D892&gt;0,(GOF!C892-GOF!D892)^2/GOF!D892,"")</f>
        <v/>
      </c>
      <c r="F892" s="1"/>
      <c r="G892" s="1"/>
    </row>
    <row r="893" spans="1:7" x14ac:dyDescent="0.2">
      <c r="A893">
        <f>GOF!F$12/1000+A892</f>
        <v>14.272000000000011</v>
      </c>
      <c r="B893" t="e">
        <f t="shared" si="27"/>
        <v>#NUM!</v>
      </c>
      <c r="C893" t="e">
        <f>IF(A893&gt;=GOF!$F$11,B893,0)</f>
        <v>#NUM!</v>
      </c>
      <c r="D893" s="1" t="e">
        <f t="shared" si="26"/>
        <v>#NUM!</v>
      </c>
      <c r="E893" s="23" t="str">
        <f>IF(GOF!D893&gt;0,(GOF!C893-GOF!D893)^2/GOF!D893,"")</f>
        <v/>
      </c>
      <c r="F893" s="1"/>
      <c r="G893" s="1"/>
    </row>
    <row r="894" spans="1:7" x14ac:dyDescent="0.2">
      <c r="A894">
        <f>GOF!F$12/1000+A893</f>
        <v>14.288000000000011</v>
      </c>
      <c r="B894" t="e">
        <f t="shared" si="27"/>
        <v>#NUM!</v>
      </c>
      <c r="C894" t="e">
        <f>IF(A894&gt;=GOF!$F$11,B894,0)</f>
        <v>#NUM!</v>
      </c>
      <c r="D894" s="1" t="e">
        <f t="shared" si="26"/>
        <v>#NUM!</v>
      </c>
      <c r="E894" s="23" t="str">
        <f>IF(GOF!D894&gt;0,(GOF!C894-GOF!D894)^2/GOF!D894,"")</f>
        <v/>
      </c>
      <c r="F894" s="1"/>
      <c r="G894" s="1"/>
    </row>
    <row r="895" spans="1:7" x14ac:dyDescent="0.2">
      <c r="A895">
        <f>GOF!F$12/1000+A894</f>
        <v>14.304000000000011</v>
      </c>
      <c r="B895" t="e">
        <f t="shared" si="27"/>
        <v>#NUM!</v>
      </c>
      <c r="C895" t="e">
        <f>IF(A895&gt;=GOF!$F$11,B895,0)</f>
        <v>#NUM!</v>
      </c>
      <c r="D895" s="1" t="e">
        <f t="shared" si="26"/>
        <v>#NUM!</v>
      </c>
      <c r="E895" s="23" t="str">
        <f>IF(GOF!D895&gt;0,(GOF!C895-GOF!D895)^2/GOF!D895,"")</f>
        <v/>
      </c>
      <c r="F895" s="1"/>
      <c r="G895" s="1"/>
    </row>
    <row r="896" spans="1:7" x14ac:dyDescent="0.2">
      <c r="A896">
        <f>GOF!F$12/1000+A895</f>
        <v>14.320000000000011</v>
      </c>
      <c r="B896" t="e">
        <f t="shared" si="27"/>
        <v>#NUM!</v>
      </c>
      <c r="C896" t="e">
        <f>IF(A896&gt;=GOF!$F$11,B896,0)</f>
        <v>#NUM!</v>
      </c>
      <c r="D896" s="1" t="e">
        <f t="shared" si="26"/>
        <v>#NUM!</v>
      </c>
      <c r="E896" s="23" t="str">
        <f>IF(GOF!D896&gt;0,(GOF!C896-GOF!D896)^2/GOF!D896,"")</f>
        <v/>
      </c>
      <c r="F896" s="1"/>
      <c r="G896" s="1"/>
    </row>
    <row r="897" spans="1:7" x14ac:dyDescent="0.2">
      <c r="A897">
        <f>GOF!F$12/1000+A896</f>
        <v>14.336000000000011</v>
      </c>
      <c r="B897" t="e">
        <f t="shared" si="27"/>
        <v>#NUM!</v>
      </c>
      <c r="C897" t="e">
        <f>IF(A897&gt;=GOF!$F$11,B897,0)</f>
        <v>#NUM!</v>
      </c>
      <c r="D897" s="1" t="e">
        <f t="shared" si="26"/>
        <v>#NUM!</v>
      </c>
      <c r="E897" s="23" t="str">
        <f>IF(GOF!D897&gt;0,(GOF!C897-GOF!D897)^2/GOF!D897,"")</f>
        <v/>
      </c>
      <c r="F897" s="1"/>
      <c r="G897" s="1"/>
    </row>
    <row r="898" spans="1:7" x14ac:dyDescent="0.2">
      <c r="A898">
        <f>GOF!F$12/1000+A897</f>
        <v>14.352000000000011</v>
      </c>
      <c r="B898" t="e">
        <f t="shared" si="27"/>
        <v>#NUM!</v>
      </c>
      <c r="C898" t="e">
        <f>IF(A898&gt;=GOF!$F$11,B898,0)</f>
        <v>#NUM!</v>
      </c>
      <c r="D898" s="1" t="e">
        <f t="shared" ref="D898:D961" si="28">CHIDIST(A898,F$1)</f>
        <v>#NUM!</v>
      </c>
      <c r="E898" s="23" t="str">
        <f>IF(GOF!D898&gt;0,(GOF!C898-GOF!D898)^2/GOF!D898,"")</f>
        <v/>
      </c>
      <c r="F898" s="1"/>
      <c r="G898" s="1"/>
    </row>
    <row r="899" spans="1:7" x14ac:dyDescent="0.2">
      <c r="A899">
        <f>GOF!F$12/1000+A898</f>
        <v>14.368000000000011</v>
      </c>
      <c r="B899" t="e">
        <f t="shared" ref="B899:B962" si="29">_xlfn.CHISQ.DIST(A899,F$1,FALSE)</f>
        <v>#NUM!</v>
      </c>
      <c r="C899" t="e">
        <f>IF(A899&gt;=GOF!$F$11,B899,0)</f>
        <v>#NUM!</v>
      </c>
      <c r="D899" s="1" t="e">
        <f t="shared" si="28"/>
        <v>#NUM!</v>
      </c>
      <c r="E899" s="23" t="str">
        <f>IF(GOF!D899&gt;0,(GOF!C899-GOF!D899)^2/GOF!D899,"")</f>
        <v/>
      </c>
      <c r="F899" s="1"/>
      <c r="G899" s="1"/>
    </row>
    <row r="900" spans="1:7" x14ac:dyDescent="0.2">
      <c r="A900">
        <f>GOF!F$12/1000+A899</f>
        <v>14.384000000000011</v>
      </c>
      <c r="B900" t="e">
        <f t="shared" si="29"/>
        <v>#NUM!</v>
      </c>
      <c r="C900" t="e">
        <f>IF(A900&gt;=GOF!$F$11,B900,0)</f>
        <v>#NUM!</v>
      </c>
      <c r="D900" s="1" t="e">
        <f t="shared" si="28"/>
        <v>#NUM!</v>
      </c>
      <c r="E900" s="23" t="str">
        <f>IF(GOF!D900&gt;0,(GOF!C900-GOF!D900)^2/GOF!D900,"")</f>
        <v/>
      </c>
      <c r="F900" s="1"/>
      <c r="G900" s="1"/>
    </row>
    <row r="901" spans="1:7" x14ac:dyDescent="0.2">
      <c r="A901">
        <f>GOF!F$12/1000+A900</f>
        <v>14.400000000000011</v>
      </c>
      <c r="B901" t="e">
        <f t="shared" si="29"/>
        <v>#NUM!</v>
      </c>
      <c r="C901" t="e">
        <f>IF(A901&gt;=GOF!$F$11,B901,0)</f>
        <v>#NUM!</v>
      </c>
      <c r="D901" s="1" t="e">
        <f t="shared" si="28"/>
        <v>#NUM!</v>
      </c>
      <c r="E901" s="23" t="str">
        <f>IF(GOF!D901&gt;0,(GOF!C901-GOF!D901)^2/GOF!D901,"")</f>
        <v/>
      </c>
      <c r="F901" s="1"/>
      <c r="G901" s="1"/>
    </row>
    <row r="902" spans="1:7" x14ac:dyDescent="0.2">
      <c r="A902">
        <f>GOF!F$12/1000+A901</f>
        <v>14.416000000000011</v>
      </c>
      <c r="B902" t="e">
        <f t="shared" si="29"/>
        <v>#NUM!</v>
      </c>
      <c r="C902" t="e">
        <f>IF(A902&gt;=GOF!$F$11,B902,0)</f>
        <v>#NUM!</v>
      </c>
      <c r="D902" s="1" t="e">
        <f t="shared" si="28"/>
        <v>#NUM!</v>
      </c>
      <c r="E902" s="23" t="str">
        <f>IF(GOF!D902&gt;0,(GOF!C902-GOF!D902)^2/GOF!D902,"")</f>
        <v/>
      </c>
      <c r="F902" s="1"/>
      <c r="G902" s="1"/>
    </row>
    <row r="903" spans="1:7" x14ac:dyDescent="0.2">
      <c r="A903">
        <f>GOF!F$12/1000+A902</f>
        <v>14.432000000000011</v>
      </c>
      <c r="B903" t="e">
        <f t="shared" si="29"/>
        <v>#NUM!</v>
      </c>
      <c r="C903" t="e">
        <f>IF(A903&gt;=GOF!$F$11,B903,0)</f>
        <v>#NUM!</v>
      </c>
      <c r="D903" s="1" t="e">
        <f t="shared" si="28"/>
        <v>#NUM!</v>
      </c>
      <c r="E903" s="23" t="str">
        <f>IF(GOF!D903&gt;0,(GOF!C903-GOF!D903)^2/GOF!D903,"")</f>
        <v/>
      </c>
      <c r="F903" s="1"/>
      <c r="G903" s="1"/>
    </row>
    <row r="904" spans="1:7" x14ac:dyDescent="0.2">
      <c r="A904">
        <f>GOF!F$12/1000+A903</f>
        <v>14.448000000000011</v>
      </c>
      <c r="B904" t="e">
        <f t="shared" si="29"/>
        <v>#NUM!</v>
      </c>
      <c r="C904" t="e">
        <f>IF(A904&gt;=GOF!$F$11,B904,0)</f>
        <v>#NUM!</v>
      </c>
      <c r="D904" s="1" t="e">
        <f t="shared" si="28"/>
        <v>#NUM!</v>
      </c>
      <c r="E904" s="23" t="str">
        <f>IF(GOF!D904&gt;0,(GOF!C904-GOF!D904)^2/GOF!D904,"")</f>
        <v/>
      </c>
      <c r="F904" s="1"/>
      <c r="G904" s="1"/>
    </row>
    <row r="905" spans="1:7" x14ac:dyDescent="0.2">
      <c r="A905">
        <f>GOF!F$12/1000+A904</f>
        <v>14.464000000000011</v>
      </c>
      <c r="B905" t="e">
        <f t="shared" si="29"/>
        <v>#NUM!</v>
      </c>
      <c r="C905" t="e">
        <f>IF(A905&gt;=GOF!$F$11,B905,0)</f>
        <v>#NUM!</v>
      </c>
      <c r="D905" s="1" t="e">
        <f t="shared" si="28"/>
        <v>#NUM!</v>
      </c>
      <c r="E905" s="23" t="str">
        <f>IF(GOF!D905&gt;0,(GOF!C905-GOF!D905)^2/GOF!D905,"")</f>
        <v/>
      </c>
      <c r="F905" s="1"/>
      <c r="G905" s="1"/>
    </row>
    <row r="906" spans="1:7" x14ac:dyDescent="0.2">
      <c r="A906">
        <f>GOF!F$12/1000+A905</f>
        <v>14.480000000000011</v>
      </c>
      <c r="B906" t="e">
        <f t="shared" si="29"/>
        <v>#NUM!</v>
      </c>
      <c r="C906" t="e">
        <f>IF(A906&gt;=GOF!$F$11,B906,0)</f>
        <v>#NUM!</v>
      </c>
      <c r="D906" s="1" t="e">
        <f t="shared" si="28"/>
        <v>#NUM!</v>
      </c>
      <c r="E906" s="23" t="str">
        <f>IF(GOF!D906&gt;0,(GOF!C906-GOF!D906)^2/GOF!D906,"")</f>
        <v/>
      </c>
      <c r="F906" s="1"/>
      <c r="G906" s="1"/>
    </row>
    <row r="907" spans="1:7" x14ac:dyDescent="0.2">
      <c r="A907">
        <f>GOF!F$12/1000+A906</f>
        <v>14.496000000000011</v>
      </c>
      <c r="B907" t="e">
        <f t="shared" si="29"/>
        <v>#NUM!</v>
      </c>
      <c r="C907" t="e">
        <f>IF(A907&gt;=GOF!$F$11,B907,0)</f>
        <v>#NUM!</v>
      </c>
      <c r="D907" s="1" t="e">
        <f t="shared" si="28"/>
        <v>#NUM!</v>
      </c>
      <c r="E907" s="23" t="str">
        <f>IF(GOF!D907&gt;0,(GOF!C907-GOF!D907)^2/GOF!D907,"")</f>
        <v/>
      </c>
      <c r="F907" s="1"/>
      <c r="G907" s="1"/>
    </row>
    <row r="908" spans="1:7" x14ac:dyDescent="0.2">
      <c r="A908">
        <f>GOF!F$12/1000+A907</f>
        <v>14.512000000000011</v>
      </c>
      <c r="B908" t="e">
        <f t="shared" si="29"/>
        <v>#NUM!</v>
      </c>
      <c r="C908" t="e">
        <f>IF(A908&gt;=GOF!$F$11,B908,0)</f>
        <v>#NUM!</v>
      </c>
      <c r="D908" s="1" t="e">
        <f t="shared" si="28"/>
        <v>#NUM!</v>
      </c>
      <c r="E908" s="23" t="str">
        <f>IF(GOF!D908&gt;0,(GOF!C908-GOF!D908)^2/GOF!D908,"")</f>
        <v/>
      </c>
      <c r="F908" s="1"/>
      <c r="G908" s="1"/>
    </row>
    <row r="909" spans="1:7" x14ac:dyDescent="0.2">
      <c r="A909">
        <f>GOF!F$12/1000+A908</f>
        <v>14.528000000000011</v>
      </c>
      <c r="B909" t="e">
        <f t="shared" si="29"/>
        <v>#NUM!</v>
      </c>
      <c r="C909" t="e">
        <f>IF(A909&gt;=GOF!$F$11,B909,0)</f>
        <v>#NUM!</v>
      </c>
      <c r="D909" s="1" t="e">
        <f t="shared" si="28"/>
        <v>#NUM!</v>
      </c>
      <c r="E909" s="23" t="str">
        <f>IF(GOF!D909&gt;0,(GOF!C909-GOF!D909)^2/GOF!D909,"")</f>
        <v/>
      </c>
      <c r="F909" s="1"/>
      <c r="G909" s="1"/>
    </row>
    <row r="910" spans="1:7" x14ac:dyDescent="0.2">
      <c r="A910">
        <f>GOF!F$12/1000+A909</f>
        <v>14.544000000000011</v>
      </c>
      <c r="B910" t="e">
        <f t="shared" si="29"/>
        <v>#NUM!</v>
      </c>
      <c r="C910" t="e">
        <f>IF(A910&gt;=GOF!$F$11,B910,0)</f>
        <v>#NUM!</v>
      </c>
      <c r="D910" s="1" t="e">
        <f t="shared" si="28"/>
        <v>#NUM!</v>
      </c>
      <c r="E910" s="23" t="str">
        <f>IF(GOF!D910&gt;0,(GOF!C910-GOF!D910)^2/GOF!D910,"")</f>
        <v/>
      </c>
      <c r="F910" s="1"/>
      <c r="G910" s="1"/>
    </row>
    <row r="911" spans="1:7" x14ac:dyDescent="0.2">
      <c r="A911">
        <f>GOF!F$12/1000+A910</f>
        <v>14.560000000000011</v>
      </c>
      <c r="B911" t="e">
        <f t="shared" si="29"/>
        <v>#NUM!</v>
      </c>
      <c r="C911" t="e">
        <f>IF(A911&gt;=GOF!$F$11,B911,0)</f>
        <v>#NUM!</v>
      </c>
      <c r="D911" s="1" t="e">
        <f t="shared" si="28"/>
        <v>#NUM!</v>
      </c>
      <c r="E911" s="23" t="str">
        <f>IF(GOF!D911&gt;0,(GOF!C911-GOF!D911)^2/GOF!D911,"")</f>
        <v/>
      </c>
      <c r="F911" s="1"/>
      <c r="G911" s="1"/>
    </row>
    <row r="912" spans="1:7" x14ac:dyDescent="0.2">
      <c r="A912">
        <f>GOF!F$12/1000+A911</f>
        <v>14.576000000000011</v>
      </c>
      <c r="B912" t="e">
        <f t="shared" si="29"/>
        <v>#NUM!</v>
      </c>
      <c r="C912" t="e">
        <f>IF(A912&gt;=GOF!$F$11,B912,0)</f>
        <v>#NUM!</v>
      </c>
      <c r="D912" s="1" t="e">
        <f t="shared" si="28"/>
        <v>#NUM!</v>
      </c>
      <c r="E912" s="23" t="str">
        <f>IF(GOF!D912&gt;0,(GOF!C912-GOF!D912)^2/GOF!D912,"")</f>
        <v/>
      </c>
      <c r="F912" s="1"/>
      <c r="G912" s="1"/>
    </row>
    <row r="913" spans="1:7" x14ac:dyDescent="0.2">
      <c r="A913">
        <f>GOF!F$12/1000+A912</f>
        <v>14.592000000000011</v>
      </c>
      <c r="B913" t="e">
        <f t="shared" si="29"/>
        <v>#NUM!</v>
      </c>
      <c r="C913" t="e">
        <f>IF(A913&gt;=GOF!$F$11,B913,0)</f>
        <v>#NUM!</v>
      </c>
      <c r="D913" s="1" t="e">
        <f t="shared" si="28"/>
        <v>#NUM!</v>
      </c>
      <c r="E913" s="23" t="str">
        <f>IF(GOF!D913&gt;0,(GOF!C913-GOF!D913)^2/GOF!D913,"")</f>
        <v/>
      </c>
      <c r="F913" s="1"/>
      <c r="G913" s="1"/>
    </row>
    <row r="914" spans="1:7" x14ac:dyDescent="0.2">
      <c r="A914">
        <f>GOF!F$12/1000+A913</f>
        <v>14.608000000000011</v>
      </c>
      <c r="B914" t="e">
        <f t="shared" si="29"/>
        <v>#NUM!</v>
      </c>
      <c r="C914" t="e">
        <f>IF(A914&gt;=GOF!$F$11,B914,0)</f>
        <v>#NUM!</v>
      </c>
      <c r="D914" s="1" t="e">
        <f t="shared" si="28"/>
        <v>#NUM!</v>
      </c>
      <c r="E914" s="23" t="str">
        <f>IF(GOF!D914&gt;0,(GOF!C914-GOF!D914)^2/GOF!D914,"")</f>
        <v/>
      </c>
      <c r="F914" s="1"/>
      <c r="G914" s="1"/>
    </row>
    <row r="915" spans="1:7" x14ac:dyDescent="0.2">
      <c r="A915">
        <f>GOF!F$12/1000+A914</f>
        <v>14.624000000000011</v>
      </c>
      <c r="B915" t="e">
        <f t="shared" si="29"/>
        <v>#NUM!</v>
      </c>
      <c r="C915" t="e">
        <f>IF(A915&gt;=GOF!$F$11,B915,0)</f>
        <v>#NUM!</v>
      </c>
      <c r="D915" s="1" t="e">
        <f t="shared" si="28"/>
        <v>#NUM!</v>
      </c>
      <c r="E915" s="23" t="str">
        <f>IF(GOF!D915&gt;0,(GOF!C915-GOF!D915)^2/GOF!D915,"")</f>
        <v/>
      </c>
      <c r="F915" s="1"/>
      <c r="G915" s="1"/>
    </row>
    <row r="916" spans="1:7" x14ac:dyDescent="0.2">
      <c r="A916">
        <f>GOF!F$12/1000+A915</f>
        <v>14.640000000000011</v>
      </c>
      <c r="B916" t="e">
        <f t="shared" si="29"/>
        <v>#NUM!</v>
      </c>
      <c r="C916" t="e">
        <f>IF(A916&gt;=GOF!$F$11,B916,0)</f>
        <v>#NUM!</v>
      </c>
      <c r="D916" s="1" t="e">
        <f t="shared" si="28"/>
        <v>#NUM!</v>
      </c>
      <c r="E916" s="23" t="str">
        <f>IF(GOF!D916&gt;0,(GOF!C916-GOF!D916)^2/GOF!D916,"")</f>
        <v/>
      </c>
      <c r="F916" s="1"/>
      <c r="G916" s="1"/>
    </row>
    <row r="917" spans="1:7" x14ac:dyDescent="0.2">
      <c r="A917">
        <f>GOF!F$12/1000+A916</f>
        <v>14.656000000000011</v>
      </c>
      <c r="B917" t="e">
        <f t="shared" si="29"/>
        <v>#NUM!</v>
      </c>
      <c r="C917" t="e">
        <f>IF(A917&gt;=GOF!$F$11,B917,0)</f>
        <v>#NUM!</v>
      </c>
      <c r="D917" s="1" t="e">
        <f t="shared" si="28"/>
        <v>#NUM!</v>
      </c>
      <c r="E917" s="23" t="str">
        <f>IF(GOF!D917&gt;0,(GOF!C917-GOF!D917)^2/GOF!D917,"")</f>
        <v/>
      </c>
      <c r="F917" s="1"/>
      <c r="G917" s="1"/>
    </row>
    <row r="918" spans="1:7" x14ac:dyDescent="0.2">
      <c r="A918">
        <f>GOF!F$12/1000+A917</f>
        <v>14.672000000000011</v>
      </c>
      <c r="B918" t="e">
        <f t="shared" si="29"/>
        <v>#NUM!</v>
      </c>
      <c r="C918" t="e">
        <f>IF(A918&gt;=GOF!$F$11,B918,0)</f>
        <v>#NUM!</v>
      </c>
      <c r="D918" s="1" t="e">
        <f t="shared" si="28"/>
        <v>#NUM!</v>
      </c>
      <c r="E918" s="23" t="str">
        <f>IF(GOF!D918&gt;0,(GOF!C918-GOF!D918)^2/GOF!D918,"")</f>
        <v/>
      </c>
      <c r="F918" s="1"/>
      <c r="G918" s="1"/>
    </row>
    <row r="919" spans="1:7" x14ac:dyDescent="0.2">
      <c r="A919">
        <f>GOF!F$12/1000+A918</f>
        <v>14.688000000000011</v>
      </c>
      <c r="B919" t="e">
        <f t="shared" si="29"/>
        <v>#NUM!</v>
      </c>
      <c r="C919" t="e">
        <f>IF(A919&gt;=GOF!$F$11,B919,0)</f>
        <v>#NUM!</v>
      </c>
      <c r="D919" s="1" t="e">
        <f t="shared" si="28"/>
        <v>#NUM!</v>
      </c>
      <c r="E919" s="23" t="str">
        <f>IF(GOF!D919&gt;0,(GOF!C919-GOF!D919)^2/GOF!D919,"")</f>
        <v/>
      </c>
      <c r="F919" s="1"/>
      <c r="G919" s="1"/>
    </row>
    <row r="920" spans="1:7" x14ac:dyDescent="0.2">
      <c r="A920">
        <f>GOF!F$12/1000+A919</f>
        <v>14.704000000000011</v>
      </c>
      <c r="B920" t="e">
        <f t="shared" si="29"/>
        <v>#NUM!</v>
      </c>
      <c r="C920" t="e">
        <f>IF(A920&gt;=GOF!$F$11,B920,0)</f>
        <v>#NUM!</v>
      </c>
      <c r="D920" s="1" t="e">
        <f t="shared" si="28"/>
        <v>#NUM!</v>
      </c>
      <c r="E920" s="23" t="str">
        <f>IF(GOF!D920&gt;0,(GOF!C920-GOF!D920)^2/GOF!D920,"")</f>
        <v/>
      </c>
      <c r="F920" s="1"/>
      <c r="G920" s="1"/>
    </row>
    <row r="921" spans="1:7" x14ac:dyDescent="0.2">
      <c r="A921">
        <f>GOF!F$12/1000+A920</f>
        <v>14.720000000000011</v>
      </c>
      <c r="B921" t="e">
        <f t="shared" si="29"/>
        <v>#NUM!</v>
      </c>
      <c r="C921" t="e">
        <f>IF(A921&gt;=GOF!$F$11,B921,0)</f>
        <v>#NUM!</v>
      </c>
      <c r="D921" s="1" t="e">
        <f t="shared" si="28"/>
        <v>#NUM!</v>
      </c>
      <c r="E921" s="23" t="str">
        <f>IF(GOF!D921&gt;0,(GOF!C921-GOF!D921)^2/GOF!D921,"")</f>
        <v/>
      </c>
      <c r="F921" s="1"/>
      <c r="G921" s="1"/>
    </row>
    <row r="922" spans="1:7" x14ac:dyDescent="0.2">
      <c r="A922">
        <f>GOF!F$12/1000+A921</f>
        <v>14.736000000000011</v>
      </c>
      <c r="B922" t="e">
        <f t="shared" si="29"/>
        <v>#NUM!</v>
      </c>
      <c r="C922" t="e">
        <f>IF(A922&gt;=GOF!$F$11,B922,0)</f>
        <v>#NUM!</v>
      </c>
      <c r="D922" s="1" t="e">
        <f t="shared" si="28"/>
        <v>#NUM!</v>
      </c>
      <c r="E922" s="23" t="str">
        <f>IF(GOF!D922&gt;0,(GOF!C922-GOF!D922)^2/GOF!D922,"")</f>
        <v/>
      </c>
      <c r="F922" s="1"/>
      <c r="G922" s="1"/>
    </row>
    <row r="923" spans="1:7" x14ac:dyDescent="0.2">
      <c r="A923">
        <f>GOF!F$12/1000+A922</f>
        <v>14.752000000000011</v>
      </c>
      <c r="B923" t="e">
        <f t="shared" si="29"/>
        <v>#NUM!</v>
      </c>
      <c r="C923" t="e">
        <f>IF(A923&gt;=GOF!$F$11,B923,0)</f>
        <v>#NUM!</v>
      </c>
      <c r="D923" s="1" t="e">
        <f t="shared" si="28"/>
        <v>#NUM!</v>
      </c>
      <c r="E923" s="23" t="str">
        <f>IF(GOF!D923&gt;0,(GOF!C923-GOF!D923)^2/GOF!D923,"")</f>
        <v/>
      </c>
      <c r="F923" s="1"/>
      <c r="G923" s="1"/>
    </row>
    <row r="924" spans="1:7" x14ac:dyDescent="0.2">
      <c r="A924">
        <f>GOF!F$12/1000+A923</f>
        <v>14.768000000000011</v>
      </c>
      <c r="B924" t="e">
        <f t="shared" si="29"/>
        <v>#NUM!</v>
      </c>
      <c r="C924" t="e">
        <f>IF(A924&gt;=GOF!$F$11,B924,0)</f>
        <v>#NUM!</v>
      </c>
      <c r="D924" s="1" t="e">
        <f t="shared" si="28"/>
        <v>#NUM!</v>
      </c>
      <c r="E924" s="23" t="str">
        <f>IF(GOF!D924&gt;0,(GOF!C924-GOF!D924)^2/GOF!D924,"")</f>
        <v/>
      </c>
      <c r="F924" s="1"/>
      <c r="G924" s="1"/>
    </row>
    <row r="925" spans="1:7" x14ac:dyDescent="0.2">
      <c r="A925">
        <f>GOF!F$12/1000+A924</f>
        <v>14.784000000000011</v>
      </c>
      <c r="B925" t="e">
        <f t="shared" si="29"/>
        <v>#NUM!</v>
      </c>
      <c r="C925" t="e">
        <f>IF(A925&gt;=GOF!$F$11,B925,0)</f>
        <v>#NUM!</v>
      </c>
      <c r="D925" s="1" t="e">
        <f t="shared" si="28"/>
        <v>#NUM!</v>
      </c>
      <c r="E925" s="23" t="str">
        <f>IF(GOF!D925&gt;0,(GOF!C925-GOF!D925)^2/GOF!D925,"")</f>
        <v/>
      </c>
      <c r="F925" s="1"/>
      <c r="G925" s="1"/>
    </row>
    <row r="926" spans="1:7" x14ac:dyDescent="0.2">
      <c r="A926">
        <f>GOF!F$12/1000+A925</f>
        <v>14.800000000000011</v>
      </c>
      <c r="B926" t="e">
        <f t="shared" si="29"/>
        <v>#NUM!</v>
      </c>
      <c r="C926" t="e">
        <f>IF(A926&gt;=GOF!$F$11,B926,0)</f>
        <v>#NUM!</v>
      </c>
      <c r="D926" s="1" t="e">
        <f t="shared" si="28"/>
        <v>#NUM!</v>
      </c>
      <c r="E926" s="23" t="str">
        <f>IF(GOF!D926&gt;0,(GOF!C926-GOF!D926)^2/GOF!D926,"")</f>
        <v/>
      </c>
      <c r="F926" s="1"/>
      <c r="G926" s="1"/>
    </row>
    <row r="927" spans="1:7" x14ac:dyDescent="0.2">
      <c r="A927">
        <f>GOF!F$12/1000+A926</f>
        <v>14.816000000000011</v>
      </c>
      <c r="B927" t="e">
        <f t="shared" si="29"/>
        <v>#NUM!</v>
      </c>
      <c r="C927" t="e">
        <f>IF(A927&gt;=GOF!$F$11,B927,0)</f>
        <v>#NUM!</v>
      </c>
      <c r="D927" s="1" t="e">
        <f t="shared" si="28"/>
        <v>#NUM!</v>
      </c>
      <c r="E927" s="23" t="str">
        <f>IF(GOF!D927&gt;0,(GOF!C927-GOF!D927)^2/GOF!D927,"")</f>
        <v/>
      </c>
      <c r="F927" s="1"/>
      <c r="G927" s="1"/>
    </row>
    <row r="928" spans="1:7" x14ac:dyDescent="0.2">
      <c r="A928">
        <f>GOF!F$12/1000+A927</f>
        <v>14.832000000000011</v>
      </c>
      <c r="B928" t="e">
        <f t="shared" si="29"/>
        <v>#NUM!</v>
      </c>
      <c r="C928" t="e">
        <f>IF(A928&gt;=GOF!$F$11,B928,0)</f>
        <v>#NUM!</v>
      </c>
      <c r="D928" s="1" t="e">
        <f t="shared" si="28"/>
        <v>#NUM!</v>
      </c>
      <c r="E928" s="23" t="str">
        <f>IF(GOF!D928&gt;0,(GOF!C928-GOF!D928)^2/GOF!D928,"")</f>
        <v/>
      </c>
      <c r="F928" s="1"/>
      <c r="G928" s="1"/>
    </row>
    <row r="929" spans="1:7" x14ac:dyDescent="0.2">
      <c r="A929">
        <f>GOF!F$12/1000+A928</f>
        <v>14.848000000000011</v>
      </c>
      <c r="B929" t="e">
        <f t="shared" si="29"/>
        <v>#NUM!</v>
      </c>
      <c r="C929" t="e">
        <f>IF(A929&gt;=GOF!$F$11,B929,0)</f>
        <v>#NUM!</v>
      </c>
      <c r="D929" s="1" t="e">
        <f t="shared" si="28"/>
        <v>#NUM!</v>
      </c>
      <c r="E929" s="23" t="str">
        <f>IF(GOF!D929&gt;0,(GOF!C929-GOF!D929)^2/GOF!D929,"")</f>
        <v/>
      </c>
      <c r="F929" s="1"/>
      <c r="G929" s="1"/>
    </row>
    <row r="930" spans="1:7" x14ac:dyDescent="0.2">
      <c r="A930">
        <f>GOF!F$12/1000+A929</f>
        <v>14.864000000000011</v>
      </c>
      <c r="B930" t="e">
        <f t="shared" si="29"/>
        <v>#NUM!</v>
      </c>
      <c r="C930" t="e">
        <f>IF(A930&gt;=GOF!$F$11,B930,0)</f>
        <v>#NUM!</v>
      </c>
      <c r="D930" s="1" t="e">
        <f t="shared" si="28"/>
        <v>#NUM!</v>
      </c>
      <c r="E930" s="23" t="str">
        <f>IF(GOF!D930&gt;0,(GOF!C930-GOF!D930)^2/GOF!D930,"")</f>
        <v/>
      </c>
      <c r="F930" s="1"/>
      <c r="G930" s="1"/>
    </row>
    <row r="931" spans="1:7" x14ac:dyDescent="0.2">
      <c r="A931">
        <f>GOF!F$12/1000+A930</f>
        <v>14.880000000000011</v>
      </c>
      <c r="B931" t="e">
        <f t="shared" si="29"/>
        <v>#NUM!</v>
      </c>
      <c r="C931" t="e">
        <f>IF(A931&gt;=GOF!$F$11,B931,0)</f>
        <v>#NUM!</v>
      </c>
      <c r="D931" s="1" t="e">
        <f t="shared" si="28"/>
        <v>#NUM!</v>
      </c>
      <c r="E931" s="23" t="str">
        <f>IF(GOF!D931&gt;0,(GOF!C931-GOF!D931)^2/GOF!D931,"")</f>
        <v/>
      </c>
      <c r="F931" s="1"/>
      <c r="G931" s="1"/>
    </row>
    <row r="932" spans="1:7" x14ac:dyDescent="0.2">
      <c r="A932">
        <f>GOF!F$12/1000+A931</f>
        <v>14.896000000000011</v>
      </c>
      <c r="B932" t="e">
        <f t="shared" si="29"/>
        <v>#NUM!</v>
      </c>
      <c r="C932" t="e">
        <f>IF(A932&gt;=GOF!$F$11,B932,0)</f>
        <v>#NUM!</v>
      </c>
      <c r="D932" s="1" t="e">
        <f t="shared" si="28"/>
        <v>#NUM!</v>
      </c>
      <c r="E932" s="23" t="str">
        <f>IF(GOF!D932&gt;0,(GOF!C932-GOF!D932)^2/GOF!D932,"")</f>
        <v/>
      </c>
      <c r="F932" s="1"/>
      <c r="G932" s="1"/>
    </row>
    <row r="933" spans="1:7" x14ac:dyDescent="0.2">
      <c r="A933">
        <f>GOF!F$12/1000+A932</f>
        <v>14.912000000000011</v>
      </c>
      <c r="B933" t="e">
        <f t="shared" si="29"/>
        <v>#NUM!</v>
      </c>
      <c r="C933" t="e">
        <f>IF(A933&gt;=GOF!$F$11,B933,0)</f>
        <v>#NUM!</v>
      </c>
      <c r="D933" s="1" t="e">
        <f t="shared" si="28"/>
        <v>#NUM!</v>
      </c>
      <c r="E933" s="23" t="str">
        <f>IF(GOF!D933&gt;0,(GOF!C933-GOF!D933)^2/GOF!D933,"")</f>
        <v/>
      </c>
      <c r="F933" s="1"/>
      <c r="G933" s="1"/>
    </row>
    <row r="934" spans="1:7" x14ac:dyDescent="0.2">
      <c r="A934">
        <f>GOF!F$12/1000+A933</f>
        <v>14.928000000000011</v>
      </c>
      <c r="B934" t="e">
        <f t="shared" si="29"/>
        <v>#NUM!</v>
      </c>
      <c r="C934" t="e">
        <f>IF(A934&gt;=GOF!$F$11,B934,0)</f>
        <v>#NUM!</v>
      </c>
      <c r="D934" s="1" t="e">
        <f t="shared" si="28"/>
        <v>#NUM!</v>
      </c>
      <c r="E934" s="23" t="str">
        <f>IF(GOF!D934&gt;0,(GOF!C934-GOF!D934)^2/GOF!D934,"")</f>
        <v/>
      </c>
      <c r="F934" s="1"/>
      <c r="G934" s="1"/>
    </row>
    <row r="935" spans="1:7" x14ac:dyDescent="0.2">
      <c r="A935">
        <f>GOF!F$12/1000+A934</f>
        <v>14.944000000000011</v>
      </c>
      <c r="B935" t="e">
        <f t="shared" si="29"/>
        <v>#NUM!</v>
      </c>
      <c r="C935" t="e">
        <f>IF(A935&gt;=GOF!$F$11,B935,0)</f>
        <v>#NUM!</v>
      </c>
      <c r="D935" s="1" t="e">
        <f t="shared" si="28"/>
        <v>#NUM!</v>
      </c>
      <c r="E935" s="23" t="str">
        <f>IF(GOF!D935&gt;0,(GOF!C935-GOF!D935)^2/GOF!D935,"")</f>
        <v/>
      </c>
      <c r="F935" s="1"/>
      <c r="G935" s="1"/>
    </row>
    <row r="936" spans="1:7" x14ac:dyDescent="0.2">
      <c r="A936">
        <f>GOF!F$12/1000+A935</f>
        <v>14.960000000000012</v>
      </c>
      <c r="B936" t="e">
        <f t="shared" si="29"/>
        <v>#NUM!</v>
      </c>
      <c r="C936" t="e">
        <f>IF(A936&gt;=GOF!$F$11,B936,0)</f>
        <v>#NUM!</v>
      </c>
      <c r="D936" s="1" t="e">
        <f t="shared" si="28"/>
        <v>#NUM!</v>
      </c>
      <c r="E936" s="23" t="str">
        <f>IF(GOF!D936&gt;0,(GOF!C936-GOF!D936)^2/GOF!D936,"")</f>
        <v/>
      </c>
      <c r="F936" s="1"/>
      <c r="G936" s="1"/>
    </row>
    <row r="937" spans="1:7" x14ac:dyDescent="0.2">
      <c r="A937">
        <f>GOF!F$12/1000+A936</f>
        <v>14.976000000000012</v>
      </c>
      <c r="B937" t="e">
        <f t="shared" si="29"/>
        <v>#NUM!</v>
      </c>
      <c r="C937" t="e">
        <f>IF(A937&gt;=GOF!$F$11,B937,0)</f>
        <v>#NUM!</v>
      </c>
      <c r="D937" s="1" t="e">
        <f t="shared" si="28"/>
        <v>#NUM!</v>
      </c>
      <c r="E937" s="23" t="str">
        <f>IF(GOF!D937&gt;0,(GOF!C937-GOF!D937)^2/GOF!D937,"")</f>
        <v/>
      </c>
      <c r="F937" s="1"/>
      <c r="G937" s="1"/>
    </row>
    <row r="938" spans="1:7" x14ac:dyDescent="0.2">
      <c r="A938">
        <f>GOF!F$12/1000+A937</f>
        <v>14.992000000000012</v>
      </c>
      <c r="B938" t="e">
        <f t="shared" si="29"/>
        <v>#NUM!</v>
      </c>
      <c r="C938" t="e">
        <f>IF(A938&gt;=GOF!$F$11,B938,0)</f>
        <v>#NUM!</v>
      </c>
      <c r="D938" s="1" t="e">
        <f t="shared" si="28"/>
        <v>#NUM!</v>
      </c>
      <c r="E938" s="23" t="str">
        <f>IF(GOF!D938&gt;0,(GOF!C938-GOF!D938)^2/GOF!D938,"")</f>
        <v/>
      </c>
      <c r="F938" s="1"/>
      <c r="G938" s="1"/>
    </row>
    <row r="939" spans="1:7" x14ac:dyDescent="0.2">
      <c r="A939">
        <f>GOF!F$12/1000+A938</f>
        <v>15.008000000000012</v>
      </c>
      <c r="B939" t="e">
        <f t="shared" si="29"/>
        <v>#NUM!</v>
      </c>
      <c r="C939" t="e">
        <f>IF(A939&gt;=GOF!$F$11,B939,0)</f>
        <v>#NUM!</v>
      </c>
      <c r="D939" s="1" t="e">
        <f t="shared" si="28"/>
        <v>#NUM!</v>
      </c>
      <c r="E939" s="23" t="str">
        <f>IF(GOF!D939&gt;0,(GOF!C939-GOF!D939)^2/GOF!D939,"")</f>
        <v/>
      </c>
      <c r="F939" s="1"/>
      <c r="G939" s="1"/>
    </row>
    <row r="940" spans="1:7" x14ac:dyDescent="0.2">
      <c r="A940">
        <f>GOF!F$12/1000+A939</f>
        <v>15.024000000000012</v>
      </c>
      <c r="B940" t="e">
        <f t="shared" si="29"/>
        <v>#NUM!</v>
      </c>
      <c r="C940" t="e">
        <f>IF(A940&gt;=GOF!$F$11,B940,0)</f>
        <v>#NUM!</v>
      </c>
      <c r="D940" s="1" t="e">
        <f t="shared" si="28"/>
        <v>#NUM!</v>
      </c>
      <c r="E940" s="23" t="str">
        <f>IF(GOF!D940&gt;0,(GOF!C940-GOF!D940)^2/GOF!D940,"")</f>
        <v/>
      </c>
      <c r="F940" s="1"/>
      <c r="G940" s="1"/>
    </row>
    <row r="941" spans="1:7" x14ac:dyDescent="0.2">
      <c r="A941">
        <f>GOF!F$12/1000+A940</f>
        <v>15.040000000000012</v>
      </c>
      <c r="B941" t="e">
        <f t="shared" si="29"/>
        <v>#NUM!</v>
      </c>
      <c r="C941" t="e">
        <f>IF(A941&gt;=GOF!$F$11,B941,0)</f>
        <v>#NUM!</v>
      </c>
      <c r="D941" s="1" t="e">
        <f t="shared" si="28"/>
        <v>#NUM!</v>
      </c>
      <c r="E941" s="23" t="str">
        <f>IF(GOF!D941&gt;0,(GOF!C941-GOF!D941)^2/GOF!D941,"")</f>
        <v/>
      </c>
      <c r="F941" s="1"/>
      <c r="G941" s="1"/>
    </row>
    <row r="942" spans="1:7" x14ac:dyDescent="0.2">
      <c r="A942">
        <f>GOF!F$12/1000+A941</f>
        <v>15.056000000000012</v>
      </c>
      <c r="B942" t="e">
        <f t="shared" si="29"/>
        <v>#NUM!</v>
      </c>
      <c r="C942" t="e">
        <f>IF(A942&gt;=GOF!$F$11,B942,0)</f>
        <v>#NUM!</v>
      </c>
      <c r="D942" s="1" t="e">
        <f t="shared" si="28"/>
        <v>#NUM!</v>
      </c>
      <c r="E942" s="23" t="str">
        <f>IF(GOF!D942&gt;0,(GOF!C942-GOF!D942)^2/GOF!D942,"")</f>
        <v/>
      </c>
      <c r="F942" s="1"/>
      <c r="G942" s="1"/>
    </row>
    <row r="943" spans="1:7" x14ac:dyDescent="0.2">
      <c r="A943">
        <f>GOF!F$12/1000+A942</f>
        <v>15.072000000000012</v>
      </c>
      <c r="B943" t="e">
        <f t="shared" si="29"/>
        <v>#NUM!</v>
      </c>
      <c r="C943" t="e">
        <f>IF(A943&gt;=GOF!$F$11,B943,0)</f>
        <v>#NUM!</v>
      </c>
      <c r="D943" s="1" t="e">
        <f t="shared" si="28"/>
        <v>#NUM!</v>
      </c>
      <c r="E943" s="23" t="str">
        <f>IF(GOF!D943&gt;0,(GOF!C943-GOF!D943)^2/GOF!D943,"")</f>
        <v/>
      </c>
      <c r="F943" s="1"/>
      <c r="G943" s="1"/>
    </row>
    <row r="944" spans="1:7" x14ac:dyDescent="0.2">
      <c r="A944">
        <f>GOF!F$12/1000+A943</f>
        <v>15.088000000000012</v>
      </c>
      <c r="B944" t="e">
        <f t="shared" si="29"/>
        <v>#NUM!</v>
      </c>
      <c r="C944" t="e">
        <f>IF(A944&gt;=GOF!$F$11,B944,0)</f>
        <v>#NUM!</v>
      </c>
      <c r="D944" s="1" t="e">
        <f t="shared" si="28"/>
        <v>#NUM!</v>
      </c>
      <c r="E944" s="23" t="str">
        <f>IF(GOF!D944&gt;0,(GOF!C944-GOF!D944)^2/GOF!D944,"")</f>
        <v/>
      </c>
      <c r="F944" s="1"/>
      <c r="G944" s="1"/>
    </row>
    <row r="945" spans="1:7" x14ac:dyDescent="0.2">
      <c r="A945">
        <f>GOF!F$12/1000+A944</f>
        <v>15.104000000000012</v>
      </c>
      <c r="B945" t="e">
        <f t="shared" si="29"/>
        <v>#NUM!</v>
      </c>
      <c r="C945" t="e">
        <f>IF(A945&gt;=GOF!$F$11,B945,0)</f>
        <v>#NUM!</v>
      </c>
      <c r="D945" s="1" t="e">
        <f t="shared" si="28"/>
        <v>#NUM!</v>
      </c>
      <c r="E945" s="23" t="str">
        <f>IF(GOF!D945&gt;0,(GOF!C945-GOF!D945)^2/GOF!D945,"")</f>
        <v/>
      </c>
      <c r="F945" s="1"/>
      <c r="G945" s="1"/>
    </row>
    <row r="946" spans="1:7" x14ac:dyDescent="0.2">
      <c r="A946">
        <f>GOF!F$12/1000+A945</f>
        <v>15.120000000000012</v>
      </c>
      <c r="B946" t="e">
        <f t="shared" si="29"/>
        <v>#NUM!</v>
      </c>
      <c r="C946" t="e">
        <f>IF(A946&gt;=GOF!$F$11,B946,0)</f>
        <v>#NUM!</v>
      </c>
      <c r="D946" s="1" t="e">
        <f t="shared" si="28"/>
        <v>#NUM!</v>
      </c>
      <c r="E946" s="23" t="str">
        <f>IF(GOF!D946&gt;0,(GOF!C946-GOF!D946)^2/GOF!D946,"")</f>
        <v/>
      </c>
      <c r="F946" s="1"/>
      <c r="G946" s="1"/>
    </row>
    <row r="947" spans="1:7" x14ac:dyDescent="0.2">
      <c r="A947">
        <f>GOF!F$12/1000+A946</f>
        <v>15.136000000000012</v>
      </c>
      <c r="B947" t="e">
        <f t="shared" si="29"/>
        <v>#NUM!</v>
      </c>
      <c r="C947" t="e">
        <f>IF(A947&gt;=GOF!$F$11,B947,0)</f>
        <v>#NUM!</v>
      </c>
      <c r="D947" s="1" t="e">
        <f t="shared" si="28"/>
        <v>#NUM!</v>
      </c>
      <c r="E947" s="23" t="str">
        <f>IF(GOF!D947&gt;0,(GOF!C947-GOF!D947)^2/GOF!D947,"")</f>
        <v/>
      </c>
      <c r="F947" s="1"/>
      <c r="G947" s="1"/>
    </row>
    <row r="948" spans="1:7" x14ac:dyDescent="0.2">
      <c r="A948">
        <f>GOF!F$12/1000+A947</f>
        <v>15.152000000000012</v>
      </c>
      <c r="B948" t="e">
        <f t="shared" si="29"/>
        <v>#NUM!</v>
      </c>
      <c r="C948" t="e">
        <f>IF(A948&gt;=GOF!$F$11,B948,0)</f>
        <v>#NUM!</v>
      </c>
      <c r="D948" s="1" t="e">
        <f t="shared" si="28"/>
        <v>#NUM!</v>
      </c>
      <c r="E948" s="23" t="str">
        <f>IF(GOF!D948&gt;0,(GOF!C948-GOF!D948)^2/GOF!D948,"")</f>
        <v/>
      </c>
      <c r="F948" s="1"/>
      <c r="G948" s="1"/>
    </row>
    <row r="949" spans="1:7" x14ac:dyDescent="0.2">
      <c r="A949">
        <f>GOF!F$12/1000+A948</f>
        <v>15.168000000000012</v>
      </c>
      <c r="B949" t="e">
        <f t="shared" si="29"/>
        <v>#NUM!</v>
      </c>
      <c r="C949" t="e">
        <f>IF(A949&gt;=GOF!$F$11,B949,0)</f>
        <v>#NUM!</v>
      </c>
      <c r="D949" s="1" t="e">
        <f t="shared" si="28"/>
        <v>#NUM!</v>
      </c>
      <c r="E949" s="23" t="str">
        <f>IF(GOF!D949&gt;0,(GOF!C949-GOF!D949)^2/GOF!D949,"")</f>
        <v/>
      </c>
      <c r="F949" s="1"/>
      <c r="G949" s="1"/>
    </row>
    <row r="950" spans="1:7" x14ac:dyDescent="0.2">
      <c r="A950">
        <f>GOF!F$12/1000+A949</f>
        <v>15.184000000000012</v>
      </c>
      <c r="B950" t="e">
        <f t="shared" si="29"/>
        <v>#NUM!</v>
      </c>
      <c r="C950" t="e">
        <f>IF(A950&gt;=GOF!$F$11,B950,0)</f>
        <v>#NUM!</v>
      </c>
      <c r="D950" s="1" t="e">
        <f t="shared" si="28"/>
        <v>#NUM!</v>
      </c>
      <c r="E950" s="23" t="str">
        <f>IF(GOF!D950&gt;0,(GOF!C950-GOF!D950)^2/GOF!D950,"")</f>
        <v/>
      </c>
      <c r="F950" s="1"/>
      <c r="G950" s="1"/>
    </row>
    <row r="951" spans="1:7" x14ac:dyDescent="0.2">
      <c r="A951">
        <f>GOF!F$12/1000+A950</f>
        <v>15.200000000000012</v>
      </c>
      <c r="B951" t="e">
        <f t="shared" si="29"/>
        <v>#NUM!</v>
      </c>
      <c r="C951" t="e">
        <f>IF(A951&gt;=GOF!$F$11,B951,0)</f>
        <v>#NUM!</v>
      </c>
      <c r="D951" s="1" t="e">
        <f t="shared" si="28"/>
        <v>#NUM!</v>
      </c>
      <c r="E951" s="23" t="str">
        <f>IF(GOF!D951&gt;0,(GOF!C951-GOF!D951)^2/GOF!D951,"")</f>
        <v/>
      </c>
      <c r="F951" s="1"/>
      <c r="G951" s="1"/>
    </row>
    <row r="952" spans="1:7" x14ac:dyDescent="0.2">
      <c r="A952">
        <f>GOF!F$12/1000+A951</f>
        <v>15.216000000000012</v>
      </c>
      <c r="B952" t="e">
        <f t="shared" si="29"/>
        <v>#NUM!</v>
      </c>
      <c r="C952" t="e">
        <f>IF(A952&gt;=GOF!$F$11,B952,0)</f>
        <v>#NUM!</v>
      </c>
      <c r="D952" s="1" t="e">
        <f t="shared" si="28"/>
        <v>#NUM!</v>
      </c>
      <c r="E952" s="23" t="str">
        <f>IF(GOF!D952&gt;0,(GOF!C952-GOF!D952)^2/GOF!D952,"")</f>
        <v/>
      </c>
      <c r="F952" s="1"/>
      <c r="G952" s="1"/>
    </row>
    <row r="953" spans="1:7" x14ac:dyDescent="0.2">
      <c r="A953">
        <f>GOF!F$12/1000+A952</f>
        <v>15.232000000000012</v>
      </c>
      <c r="B953" t="e">
        <f t="shared" si="29"/>
        <v>#NUM!</v>
      </c>
      <c r="C953" t="e">
        <f>IF(A953&gt;=GOF!$F$11,B953,0)</f>
        <v>#NUM!</v>
      </c>
      <c r="D953" s="1" t="e">
        <f t="shared" si="28"/>
        <v>#NUM!</v>
      </c>
      <c r="E953" s="23" t="str">
        <f>IF(GOF!D953&gt;0,(GOF!C953-GOF!D953)^2/GOF!D953,"")</f>
        <v/>
      </c>
      <c r="F953" s="1"/>
      <c r="G953" s="1"/>
    </row>
    <row r="954" spans="1:7" x14ac:dyDescent="0.2">
      <c r="A954">
        <f>GOF!F$12/1000+A953</f>
        <v>15.248000000000012</v>
      </c>
      <c r="B954" t="e">
        <f t="shared" si="29"/>
        <v>#NUM!</v>
      </c>
      <c r="C954" t="e">
        <f>IF(A954&gt;=GOF!$F$11,B954,0)</f>
        <v>#NUM!</v>
      </c>
      <c r="D954" s="1" t="e">
        <f t="shared" si="28"/>
        <v>#NUM!</v>
      </c>
      <c r="E954" s="23" t="str">
        <f>IF(GOF!D954&gt;0,(GOF!C954-GOF!D954)^2/GOF!D954,"")</f>
        <v/>
      </c>
      <c r="F954" s="1"/>
      <c r="G954" s="1"/>
    </row>
    <row r="955" spans="1:7" x14ac:dyDescent="0.2">
      <c r="A955">
        <f>GOF!F$12/1000+A954</f>
        <v>15.264000000000012</v>
      </c>
      <c r="B955" t="e">
        <f t="shared" si="29"/>
        <v>#NUM!</v>
      </c>
      <c r="C955" t="e">
        <f>IF(A955&gt;=GOF!$F$11,B955,0)</f>
        <v>#NUM!</v>
      </c>
      <c r="D955" s="1" t="e">
        <f t="shared" si="28"/>
        <v>#NUM!</v>
      </c>
      <c r="E955" s="23" t="str">
        <f>IF(GOF!D955&gt;0,(GOF!C955-GOF!D955)^2/GOF!D955,"")</f>
        <v/>
      </c>
      <c r="F955" s="1"/>
      <c r="G955" s="1"/>
    </row>
    <row r="956" spans="1:7" x14ac:dyDescent="0.2">
      <c r="A956">
        <f>GOF!F$12/1000+A955</f>
        <v>15.280000000000012</v>
      </c>
      <c r="B956" t="e">
        <f t="shared" si="29"/>
        <v>#NUM!</v>
      </c>
      <c r="C956" t="e">
        <f>IF(A956&gt;=GOF!$F$11,B956,0)</f>
        <v>#NUM!</v>
      </c>
      <c r="D956" s="1" t="e">
        <f t="shared" si="28"/>
        <v>#NUM!</v>
      </c>
      <c r="E956" s="23" t="str">
        <f>IF(GOF!D956&gt;0,(GOF!C956-GOF!D956)^2/GOF!D956,"")</f>
        <v/>
      </c>
      <c r="F956" s="1"/>
      <c r="G956" s="1"/>
    </row>
    <row r="957" spans="1:7" x14ac:dyDescent="0.2">
      <c r="A957">
        <f>GOF!F$12/1000+A956</f>
        <v>15.296000000000012</v>
      </c>
      <c r="B957" t="e">
        <f t="shared" si="29"/>
        <v>#NUM!</v>
      </c>
      <c r="C957" t="e">
        <f>IF(A957&gt;=GOF!$F$11,B957,0)</f>
        <v>#NUM!</v>
      </c>
      <c r="D957" s="1" t="e">
        <f t="shared" si="28"/>
        <v>#NUM!</v>
      </c>
      <c r="E957" s="23" t="str">
        <f>IF(GOF!D957&gt;0,(GOF!C957-GOF!D957)^2/GOF!D957,"")</f>
        <v/>
      </c>
      <c r="F957" s="1"/>
      <c r="G957" s="1"/>
    </row>
    <row r="958" spans="1:7" x14ac:dyDescent="0.2">
      <c r="A958">
        <f>GOF!F$12/1000+A957</f>
        <v>15.312000000000012</v>
      </c>
      <c r="B958" t="e">
        <f t="shared" si="29"/>
        <v>#NUM!</v>
      </c>
      <c r="C958" t="e">
        <f>IF(A958&gt;=GOF!$F$11,B958,0)</f>
        <v>#NUM!</v>
      </c>
      <c r="D958" s="1" t="e">
        <f t="shared" si="28"/>
        <v>#NUM!</v>
      </c>
      <c r="E958" s="23" t="str">
        <f>IF(GOF!D958&gt;0,(GOF!C958-GOF!D958)^2/GOF!D958,"")</f>
        <v/>
      </c>
      <c r="F958" s="1"/>
      <c r="G958" s="1"/>
    </row>
    <row r="959" spans="1:7" x14ac:dyDescent="0.2">
      <c r="A959">
        <f>GOF!F$12/1000+A958</f>
        <v>15.328000000000012</v>
      </c>
      <c r="B959" t="e">
        <f t="shared" si="29"/>
        <v>#NUM!</v>
      </c>
      <c r="C959" t="e">
        <f>IF(A959&gt;=GOF!$F$11,B959,0)</f>
        <v>#NUM!</v>
      </c>
      <c r="D959" s="1" t="e">
        <f t="shared" si="28"/>
        <v>#NUM!</v>
      </c>
      <c r="E959" s="23" t="str">
        <f>IF(GOF!D959&gt;0,(GOF!C959-GOF!D959)^2/GOF!D959,"")</f>
        <v/>
      </c>
      <c r="F959" s="1"/>
      <c r="G959" s="1"/>
    </row>
    <row r="960" spans="1:7" x14ac:dyDescent="0.2">
      <c r="A960">
        <f>GOF!F$12/1000+A959</f>
        <v>15.344000000000012</v>
      </c>
      <c r="B960" t="e">
        <f t="shared" si="29"/>
        <v>#NUM!</v>
      </c>
      <c r="C960" t="e">
        <f>IF(A960&gt;=GOF!$F$11,B960,0)</f>
        <v>#NUM!</v>
      </c>
      <c r="D960" s="1" t="e">
        <f t="shared" si="28"/>
        <v>#NUM!</v>
      </c>
      <c r="E960" s="23" t="str">
        <f>IF(GOF!D960&gt;0,(GOF!C960-GOF!D960)^2/GOF!D960,"")</f>
        <v/>
      </c>
      <c r="F960" s="1"/>
      <c r="G960" s="1"/>
    </row>
    <row r="961" spans="1:7" x14ac:dyDescent="0.2">
      <c r="A961">
        <f>GOF!F$12/1000+A960</f>
        <v>15.360000000000012</v>
      </c>
      <c r="B961" t="e">
        <f t="shared" si="29"/>
        <v>#NUM!</v>
      </c>
      <c r="C961" t="e">
        <f>IF(A961&gt;=GOF!$F$11,B961,0)</f>
        <v>#NUM!</v>
      </c>
      <c r="D961" s="1" t="e">
        <f t="shared" si="28"/>
        <v>#NUM!</v>
      </c>
      <c r="E961" s="23" t="str">
        <f>IF(GOF!D961&gt;0,(GOF!C961-GOF!D961)^2/GOF!D961,"")</f>
        <v/>
      </c>
      <c r="F961" s="1"/>
      <c r="G961" s="1"/>
    </row>
    <row r="962" spans="1:7" x14ac:dyDescent="0.2">
      <c r="A962">
        <f>GOF!F$12/1000+A961</f>
        <v>15.376000000000012</v>
      </c>
      <c r="B962" t="e">
        <f t="shared" si="29"/>
        <v>#NUM!</v>
      </c>
      <c r="C962" t="e">
        <f>IF(A962&gt;=GOF!$F$11,B962,0)</f>
        <v>#NUM!</v>
      </c>
      <c r="D962" s="1" t="e">
        <f t="shared" ref="D962:D1000" si="30">CHIDIST(A962,F$1)</f>
        <v>#NUM!</v>
      </c>
      <c r="E962" s="23" t="str">
        <f>IF(GOF!D962&gt;0,(GOF!C962-GOF!D962)^2/GOF!D962,"")</f>
        <v/>
      </c>
      <c r="F962" s="1"/>
      <c r="G962" s="1"/>
    </row>
    <row r="963" spans="1:7" x14ac:dyDescent="0.2">
      <c r="A963">
        <f>GOF!F$12/1000+A962</f>
        <v>15.392000000000012</v>
      </c>
      <c r="B963" t="e">
        <f t="shared" ref="B963:B1000" si="31">_xlfn.CHISQ.DIST(A963,F$1,FALSE)</f>
        <v>#NUM!</v>
      </c>
      <c r="C963" t="e">
        <f>IF(A963&gt;=GOF!$F$11,B963,0)</f>
        <v>#NUM!</v>
      </c>
      <c r="D963" s="1" t="e">
        <f t="shared" si="30"/>
        <v>#NUM!</v>
      </c>
      <c r="E963" s="23" t="str">
        <f>IF(GOF!D963&gt;0,(GOF!C963-GOF!D963)^2/GOF!D963,"")</f>
        <v/>
      </c>
      <c r="F963" s="1"/>
      <c r="G963" s="1"/>
    </row>
    <row r="964" spans="1:7" x14ac:dyDescent="0.2">
      <c r="A964">
        <f>GOF!F$12/1000+A963</f>
        <v>15.408000000000012</v>
      </c>
      <c r="B964" t="e">
        <f t="shared" si="31"/>
        <v>#NUM!</v>
      </c>
      <c r="C964" t="e">
        <f>IF(A964&gt;=GOF!$F$11,B964,0)</f>
        <v>#NUM!</v>
      </c>
      <c r="D964" s="1" t="e">
        <f t="shared" si="30"/>
        <v>#NUM!</v>
      </c>
      <c r="E964" s="23" t="str">
        <f>IF(GOF!D964&gt;0,(GOF!C964-GOF!D964)^2/GOF!D964,"")</f>
        <v/>
      </c>
      <c r="F964" s="1"/>
      <c r="G964" s="1"/>
    </row>
    <row r="965" spans="1:7" x14ac:dyDescent="0.2">
      <c r="A965">
        <f>GOF!F$12/1000+A964</f>
        <v>15.424000000000012</v>
      </c>
      <c r="B965" t="e">
        <f t="shared" si="31"/>
        <v>#NUM!</v>
      </c>
      <c r="C965" t="e">
        <f>IF(A965&gt;=GOF!$F$11,B965,0)</f>
        <v>#NUM!</v>
      </c>
      <c r="D965" s="1" t="e">
        <f t="shared" si="30"/>
        <v>#NUM!</v>
      </c>
      <c r="E965" s="23" t="str">
        <f>IF(GOF!D965&gt;0,(GOF!C965-GOF!D965)^2/GOF!D965,"")</f>
        <v/>
      </c>
      <c r="F965" s="1"/>
      <c r="G965" s="1"/>
    </row>
    <row r="966" spans="1:7" x14ac:dyDescent="0.2">
      <c r="A966">
        <f>GOF!F$12/1000+A965</f>
        <v>15.440000000000012</v>
      </c>
      <c r="B966" t="e">
        <f t="shared" si="31"/>
        <v>#NUM!</v>
      </c>
      <c r="C966" t="e">
        <f>IF(A966&gt;=GOF!$F$11,B966,0)</f>
        <v>#NUM!</v>
      </c>
      <c r="D966" s="1" t="e">
        <f t="shared" si="30"/>
        <v>#NUM!</v>
      </c>
      <c r="E966" s="23" t="str">
        <f>IF(GOF!D966&gt;0,(GOF!C966-GOF!D966)^2/GOF!D966,"")</f>
        <v/>
      </c>
      <c r="F966" s="1"/>
      <c r="G966" s="1"/>
    </row>
    <row r="967" spans="1:7" x14ac:dyDescent="0.2">
      <c r="A967">
        <f>GOF!F$12/1000+A966</f>
        <v>15.456000000000012</v>
      </c>
      <c r="B967" t="e">
        <f t="shared" si="31"/>
        <v>#NUM!</v>
      </c>
      <c r="C967" t="e">
        <f>IF(A967&gt;=GOF!$F$11,B967,0)</f>
        <v>#NUM!</v>
      </c>
      <c r="D967" s="1" t="e">
        <f t="shared" si="30"/>
        <v>#NUM!</v>
      </c>
      <c r="E967" s="23" t="str">
        <f>IF(GOF!D967&gt;0,(GOF!C967-GOF!D967)^2/GOF!D967,"")</f>
        <v/>
      </c>
      <c r="F967" s="1"/>
      <c r="G967" s="1"/>
    </row>
    <row r="968" spans="1:7" x14ac:dyDescent="0.2">
      <c r="A968">
        <f>GOF!F$12/1000+A967</f>
        <v>15.472000000000012</v>
      </c>
      <c r="B968" t="e">
        <f t="shared" si="31"/>
        <v>#NUM!</v>
      </c>
      <c r="C968" t="e">
        <f>IF(A968&gt;=GOF!$F$11,B968,0)</f>
        <v>#NUM!</v>
      </c>
      <c r="D968" s="1" t="e">
        <f t="shared" si="30"/>
        <v>#NUM!</v>
      </c>
      <c r="E968" s="23" t="str">
        <f>IF(GOF!D968&gt;0,(GOF!C968-GOF!D968)^2/GOF!D968,"")</f>
        <v/>
      </c>
      <c r="F968" s="1"/>
      <c r="G968" s="1"/>
    </row>
    <row r="969" spans="1:7" x14ac:dyDescent="0.2">
      <c r="A969">
        <f>GOF!F$12/1000+A968</f>
        <v>15.488000000000012</v>
      </c>
      <c r="B969" t="e">
        <f t="shared" si="31"/>
        <v>#NUM!</v>
      </c>
      <c r="C969" t="e">
        <f>IF(A969&gt;=GOF!$F$11,B969,0)</f>
        <v>#NUM!</v>
      </c>
      <c r="D969" s="1" t="e">
        <f t="shared" si="30"/>
        <v>#NUM!</v>
      </c>
      <c r="E969" s="23" t="str">
        <f>IF(GOF!D969&gt;0,(GOF!C969-GOF!D969)^2/GOF!D969,"")</f>
        <v/>
      </c>
      <c r="F969" s="1"/>
      <c r="G969" s="1"/>
    </row>
    <row r="970" spans="1:7" x14ac:dyDescent="0.2">
      <c r="A970">
        <f>GOF!F$12/1000+A969</f>
        <v>15.504000000000012</v>
      </c>
      <c r="B970" t="e">
        <f t="shared" si="31"/>
        <v>#NUM!</v>
      </c>
      <c r="C970" t="e">
        <f>IF(A970&gt;=GOF!$F$11,B970,0)</f>
        <v>#NUM!</v>
      </c>
      <c r="D970" s="1" t="e">
        <f t="shared" si="30"/>
        <v>#NUM!</v>
      </c>
      <c r="E970" s="23" t="str">
        <f>IF(GOF!D970&gt;0,(GOF!C970-GOF!D970)^2/GOF!D970,"")</f>
        <v/>
      </c>
      <c r="F970" s="1"/>
      <c r="G970" s="1"/>
    </row>
    <row r="971" spans="1:7" x14ac:dyDescent="0.2">
      <c r="A971">
        <f>GOF!F$12/1000+A970</f>
        <v>15.520000000000012</v>
      </c>
      <c r="B971" t="e">
        <f t="shared" si="31"/>
        <v>#NUM!</v>
      </c>
      <c r="C971" t="e">
        <f>IF(A971&gt;=GOF!$F$11,B971,0)</f>
        <v>#NUM!</v>
      </c>
      <c r="D971" s="1" t="e">
        <f t="shared" si="30"/>
        <v>#NUM!</v>
      </c>
      <c r="E971" s="23" t="str">
        <f>IF(GOF!D971&gt;0,(GOF!C971-GOF!D971)^2/GOF!D971,"")</f>
        <v/>
      </c>
      <c r="F971" s="1"/>
      <c r="G971" s="1"/>
    </row>
    <row r="972" spans="1:7" x14ac:dyDescent="0.2">
      <c r="A972">
        <f>GOF!F$12/1000+A971</f>
        <v>15.536000000000012</v>
      </c>
      <c r="B972" t="e">
        <f t="shared" si="31"/>
        <v>#NUM!</v>
      </c>
      <c r="C972" t="e">
        <f>IF(A972&gt;=GOF!$F$11,B972,0)</f>
        <v>#NUM!</v>
      </c>
      <c r="D972" s="1" t="e">
        <f t="shared" si="30"/>
        <v>#NUM!</v>
      </c>
      <c r="E972" s="23" t="str">
        <f>IF(GOF!D972&gt;0,(GOF!C972-GOF!D972)^2/GOF!D972,"")</f>
        <v/>
      </c>
      <c r="F972" s="1"/>
      <c r="G972" s="1"/>
    </row>
    <row r="973" spans="1:7" x14ac:dyDescent="0.2">
      <c r="A973">
        <f>GOF!F$12/1000+A972</f>
        <v>15.552000000000012</v>
      </c>
      <c r="B973" t="e">
        <f t="shared" si="31"/>
        <v>#NUM!</v>
      </c>
      <c r="C973" t="e">
        <f>IF(A973&gt;=GOF!$F$11,B973,0)</f>
        <v>#NUM!</v>
      </c>
      <c r="D973" s="1" t="e">
        <f t="shared" si="30"/>
        <v>#NUM!</v>
      </c>
      <c r="E973" s="23" t="str">
        <f>IF(GOF!D973&gt;0,(GOF!C973-GOF!D973)^2/GOF!D973,"")</f>
        <v/>
      </c>
      <c r="F973" s="1"/>
      <c r="G973" s="1"/>
    </row>
    <row r="974" spans="1:7" x14ac:dyDescent="0.2">
      <c r="A974">
        <f>GOF!F$12/1000+A973</f>
        <v>15.568000000000012</v>
      </c>
      <c r="B974" t="e">
        <f t="shared" si="31"/>
        <v>#NUM!</v>
      </c>
      <c r="C974" t="e">
        <f>IF(A974&gt;=GOF!$F$11,B974,0)</f>
        <v>#NUM!</v>
      </c>
      <c r="D974" s="1" t="e">
        <f t="shared" si="30"/>
        <v>#NUM!</v>
      </c>
      <c r="E974" s="23" t="str">
        <f>IF(GOF!D974&gt;0,(GOF!C974-GOF!D974)^2/GOF!D974,"")</f>
        <v/>
      </c>
      <c r="F974" s="1"/>
      <c r="G974" s="1"/>
    </row>
    <row r="975" spans="1:7" x14ac:dyDescent="0.2">
      <c r="A975">
        <f>GOF!F$12/1000+A974</f>
        <v>15.584000000000012</v>
      </c>
      <c r="B975" t="e">
        <f t="shared" si="31"/>
        <v>#NUM!</v>
      </c>
      <c r="C975" t="e">
        <f>IF(A975&gt;=GOF!$F$11,B975,0)</f>
        <v>#NUM!</v>
      </c>
      <c r="D975" s="1" t="e">
        <f t="shared" si="30"/>
        <v>#NUM!</v>
      </c>
      <c r="E975" s="23" t="str">
        <f>IF(GOF!D975&gt;0,(GOF!C975-GOF!D975)^2/GOF!D975,"")</f>
        <v/>
      </c>
      <c r="F975" s="1"/>
      <c r="G975" s="1"/>
    </row>
    <row r="976" spans="1:7" x14ac:dyDescent="0.2">
      <c r="A976">
        <f>GOF!F$12/1000+A975</f>
        <v>15.600000000000012</v>
      </c>
      <c r="B976" t="e">
        <f t="shared" si="31"/>
        <v>#NUM!</v>
      </c>
      <c r="C976" t="e">
        <f>IF(A976&gt;=GOF!$F$11,B976,0)</f>
        <v>#NUM!</v>
      </c>
      <c r="D976" s="1" t="e">
        <f t="shared" si="30"/>
        <v>#NUM!</v>
      </c>
      <c r="E976" s="23" t="str">
        <f>IF(GOF!D976&gt;0,(GOF!C976-GOF!D976)^2/GOF!D976,"")</f>
        <v/>
      </c>
      <c r="F976" s="1"/>
      <c r="G976" s="1"/>
    </row>
    <row r="977" spans="1:7" x14ac:dyDescent="0.2">
      <c r="A977">
        <f>GOF!F$12/1000+A976</f>
        <v>15.616000000000012</v>
      </c>
      <c r="B977" t="e">
        <f t="shared" si="31"/>
        <v>#NUM!</v>
      </c>
      <c r="C977" t="e">
        <f>IF(A977&gt;=GOF!$F$11,B977,0)</f>
        <v>#NUM!</v>
      </c>
      <c r="D977" s="1" t="e">
        <f t="shared" si="30"/>
        <v>#NUM!</v>
      </c>
      <c r="E977" s="23" t="str">
        <f>IF(GOF!D977&gt;0,(GOF!C977-GOF!D977)^2/GOF!D977,"")</f>
        <v/>
      </c>
      <c r="F977" s="1"/>
      <c r="G977" s="1"/>
    </row>
    <row r="978" spans="1:7" x14ac:dyDescent="0.2">
      <c r="A978">
        <f>GOF!F$12/1000+A977</f>
        <v>15.632000000000012</v>
      </c>
      <c r="B978" t="e">
        <f t="shared" si="31"/>
        <v>#NUM!</v>
      </c>
      <c r="C978" t="e">
        <f>IF(A978&gt;=GOF!$F$11,B978,0)</f>
        <v>#NUM!</v>
      </c>
      <c r="D978" s="1" t="e">
        <f t="shared" si="30"/>
        <v>#NUM!</v>
      </c>
      <c r="E978" s="23" t="str">
        <f>IF(GOF!D978&gt;0,(GOF!C978-GOF!D978)^2/GOF!D978,"")</f>
        <v/>
      </c>
      <c r="F978" s="1"/>
      <c r="G978" s="1"/>
    </row>
    <row r="979" spans="1:7" x14ac:dyDescent="0.2">
      <c r="A979">
        <f>GOF!F$12/1000+A978</f>
        <v>15.648000000000012</v>
      </c>
      <c r="B979" t="e">
        <f t="shared" si="31"/>
        <v>#NUM!</v>
      </c>
      <c r="C979" t="e">
        <f>IF(A979&gt;=GOF!$F$11,B979,0)</f>
        <v>#NUM!</v>
      </c>
      <c r="D979" s="1" t="e">
        <f t="shared" si="30"/>
        <v>#NUM!</v>
      </c>
      <c r="E979" s="23" t="str">
        <f>IF(GOF!D979&gt;0,(GOF!C979-GOF!D979)^2/GOF!D979,"")</f>
        <v/>
      </c>
      <c r="F979" s="1"/>
      <c r="G979" s="1"/>
    </row>
    <row r="980" spans="1:7" x14ac:dyDescent="0.2">
      <c r="A980">
        <f>GOF!F$12/1000+A979</f>
        <v>15.664000000000012</v>
      </c>
      <c r="B980" t="e">
        <f t="shared" si="31"/>
        <v>#NUM!</v>
      </c>
      <c r="C980" t="e">
        <f>IF(A980&gt;=GOF!$F$11,B980,0)</f>
        <v>#NUM!</v>
      </c>
      <c r="D980" s="1" t="e">
        <f t="shared" si="30"/>
        <v>#NUM!</v>
      </c>
      <c r="E980" s="23" t="str">
        <f>IF(GOF!D980&gt;0,(GOF!C980-GOF!D980)^2/GOF!D980,"")</f>
        <v/>
      </c>
      <c r="F980" s="1"/>
      <c r="G980" s="1"/>
    </row>
    <row r="981" spans="1:7" x14ac:dyDescent="0.2">
      <c r="A981">
        <f>GOF!F$12/1000+A980</f>
        <v>15.680000000000012</v>
      </c>
      <c r="B981" t="e">
        <f t="shared" si="31"/>
        <v>#NUM!</v>
      </c>
      <c r="C981" t="e">
        <f>IF(A981&gt;=GOF!$F$11,B981,0)</f>
        <v>#NUM!</v>
      </c>
      <c r="D981" s="1" t="e">
        <f t="shared" si="30"/>
        <v>#NUM!</v>
      </c>
      <c r="E981" s="23" t="str">
        <f>IF(GOF!D981&gt;0,(GOF!C981-GOF!D981)^2/GOF!D981,"")</f>
        <v/>
      </c>
      <c r="F981" s="1"/>
      <c r="G981" s="1"/>
    </row>
    <row r="982" spans="1:7" x14ac:dyDescent="0.2">
      <c r="A982">
        <f>GOF!F$12/1000+A981</f>
        <v>15.696000000000012</v>
      </c>
      <c r="B982" t="e">
        <f t="shared" si="31"/>
        <v>#NUM!</v>
      </c>
      <c r="C982" t="e">
        <f>IF(A982&gt;=GOF!$F$11,B982,0)</f>
        <v>#NUM!</v>
      </c>
      <c r="D982" s="1" t="e">
        <f t="shared" si="30"/>
        <v>#NUM!</v>
      </c>
      <c r="E982" s="23" t="str">
        <f>IF(GOF!D982&gt;0,(GOF!C982-GOF!D982)^2/GOF!D982,"")</f>
        <v/>
      </c>
      <c r="F982" s="1"/>
      <c r="G982" s="1"/>
    </row>
    <row r="983" spans="1:7" x14ac:dyDescent="0.2">
      <c r="A983">
        <f>GOF!F$12/1000+A982</f>
        <v>15.712000000000012</v>
      </c>
      <c r="B983" t="e">
        <f t="shared" si="31"/>
        <v>#NUM!</v>
      </c>
      <c r="C983" t="e">
        <f>IF(A983&gt;=GOF!$F$11,B983,0)</f>
        <v>#NUM!</v>
      </c>
      <c r="D983" s="1" t="e">
        <f t="shared" si="30"/>
        <v>#NUM!</v>
      </c>
      <c r="E983" s="23" t="str">
        <f>IF(GOF!D983&gt;0,(GOF!C983-GOF!D983)^2/GOF!D983,"")</f>
        <v/>
      </c>
      <c r="F983" s="1"/>
      <c r="G983" s="1"/>
    </row>
    <row r="984" spans="1:7" x14ac:dyDescent="0.2">
      <c r="A984">
        <f>GOF!F$12/1000+A983</f>
        <v>15.728000000000012</v>
      </c>
      <c r="B984" t="e">
        <f t="shared" si="31"/>
        <v>#NUM!</v>
      </c>
      <c r="C984" t="e">
        <f>IF(A984&gt;=GOF!$F$11,B984,0)</f>
        <v>#NUM!</v>
      </c>
      <c r="D984" s="1" t="e">
        <f t="shared" si="30"/>
        <v>#NUM!</v>
      </c>
      <c r="E984" s="23" t="str">
        <f>IF(GOF!D984&gt;0,(GOF!C984-GOF!D984)^2/GOF!D984,"")</f>
        <v/>
      </c>
      <c r="F984" s="1"/>
      <c r="G984" s="1"/>
    </row>
    <row r="985" spans="1:7" x14ac:dyDescent="0.2">
      <c r="A985">
        <f>GOF!F$12/1000+A984</f>
        <v>15.744000000000012</v>
      </c>
      <c r="B985" t="e">
        <f t="shared" si="31"/>
        <v>#NUM!</v>
      </c>
      <c r="C985" t="e">
        <f>IF(A985&gt;=GOF!$F$11,B985,0)</f>
        <v>#NUM!</v>
      </c>
      <c r="D985" s="1" t="e">
        <f t="shared" si="30"/>
        <v>#NUM!</v>
      </c>
      <c r="E985" s="23" t="str">
        <f>IF(GOF!D985&gt;0,(GOF!C985-GOF!D985)^2/GOF!D985,"")</f>
        <v/>
      </c>
      <c r="F985" s="1"/>
      <c r="G985" s="1"/>
    </row>
    <row r="986" spans="1:7" x14ac:dyDescent="0.2">
      <c r="A986">
        <f>GOF!F$12/1000+A985</f>
        <v>15.760000000000012</v>
      </c>
      <c r="B986" t="e">
        <f t="shared" si="31"/>
        <v>#NUM!</v>
      </c>
      <c r="C986" t="e">
        <f>IF(A986&gt;=GOF!$F$11,B986,0)</f>
        <v>#NUM!</v>
      </c>
      <c r="D986" s="1" t="e">
        <f t="shared" si="30"/>
        <v>#NUM!</v>
      </c>
      <c r="E986" s="23" t="str">
        <f>IF(GOF!D986&gt;0,(GOF!C986-GOF!D986)^2/GOF!D986,"")</f>
        <v/>
      </c>
      <c r="F986" s="1"/>
      <c r="G986" s="1"/>
    </row>
    <row r="987" spans="1:7" x14ac:dyDescent="0.2">
      <c r="A987">
        <f>GOF!F$12/1000+A986</f>
        <v>15.776000000000012</v>
      </c>
      <c r="B987" t="e">
        <f t="shared" si="31"/>
        <v>#NUM!</v>
      </c>
      <c r="C987" t="e">
        <f>IF(A987&gt;=GOF!$F$11,B987,0)</f>
        <v>#NUM!</v>
      </c>
      <c r="D987" s="1" t="e">
        <f t="shared" si="30"/>
        <v>#NUM!</v>
      </c>
      <c r="E987" s="23" t="str">
        <f>IF(GOF!D987&gt;0,(GOF!C987-GOF!D987)^2/GOF!D987,"")</f>
        <v/>
      </c>
      <c r="F987" s="1"/>
      <c r="G987" s="1"/>
    </row>
    <row r="988" spans="1:7" x14ac:dyDescent="0.2">
      <c r="A988">
        <f>GOF!F$12/1000+A987</f>
        <v>15.792000000000012</v>
      </c>
      <c r="B988" t="e">
        <f t="shared" si="31"/>
        <v>#NUM!</v>
      </c>
      <c r="C988" t="e">
        <f>IF(A988&gt;=GOF!$F$11,B988,0)</f>
        <v>#NUM!</v>
      </c>
      <c r="D988" s="1" t="e">
        <f t="shared" si="30"/>
        <v>#NUM!</v>
      </c>
      <c r="E988" s="23" t="str">
        <f>IF(GOF!D988&gt;0,(GOF!C988-GOF!D988)^2/GOF!D988,"")</f>
        <v/>
      </c>
      <c r="F988" s="1"/>
      <c r="G988" s="1"/>
    </row>
    <row r="989" spans="1:7" x14ac:dyDescent="0.2">
      <c r="A989">
        <f>GOF!F$12/1000+A988</f>
        <v>15.808000000000012</v>
      </c>
      <c r="B989" t="e">
        <f t="shared" si="31"/>
        <v>#NUM!</v>
      </c>
      <c r="C989" t="e">
        <f>IF(A989&gt;=GOF!$F$11,B989,0)</f>
        <v>#NUM!</v>
      </c>
      <c r="D989" s="1" t="e">
        <f t="shared" si="30"/>
        <v>#NUM!</v>
      </c>
      <c r="E989" s="23" t="str">
        <f>IF(GOF!D989&gt;0,(GOF!C989-GOF!D989)^2/GOF!D989,"")</f>
        <v/>
      </c>
      <c r="F989" s="1"/>
      <c r="G989" s="1"/>
    </row>
    <row r="990" spans="1:7" x14ac:dyDescent="0.2">
      <c r="A990">
        <f>GOF!F$12/1000+A989</f>
        <v>15.824000000000012</v>
      </c>
      <c r="B990" t="e">
        <f t="shared" si="31"/>
        <v>#NUM!</v>
      </c>
      <c r="C990" t="e">
        <f>IF(A990&gt;=GOF!$F$11,B990,0)</f>
        <v>#NUM!</v>
      </c>
      <c r="D990" s="1" t="e">
        <f t="shared" si="30"/>
        <v>#NUM!</v>
      </c>
      <c r="E990" s="23" t="str">
        <f>IF(GOF!D990&gt;0,(GOF!C990-GOF!D990)^2/GOF!D990,"")</f>
        <v/>
      </c>
      <c r="F990" s="1"/>
      <c r="G990" s="1"/>
    </row>
    <row r="991" spans="1:7" x14ac:dyDescent="0.2">
      <c r="A991">
        <f>GOF!F$12/1000+A990</f>
        <v>15.840000000000012</v>
      </c>
      <c r="B991" t="e">
        <f t="shared" si="31"/>
        <v>#NUM!</v>
      </c>
      <c r="C991" t="e">
        <f>IF(A991&gt;=GOF!$F$11,B991,0)</f>
        <v>#NUM!</v>
      </c>
      <c r="D991" s="1" t="e">
        <f t="shared" si="30"/>
        <v>#NUM!</v>
      </c>
      <c r="E991" s="23" t="str">
        <f>IF(GOF!D991&gt;0,(GOF!C991-GOF!D991)^2/GOF!D991,"")</f>
        <v/>
      </c>
      <c r="F991" s="1"/>
      <c r="G991" s="1"/>
    </row>
    <row r="992" spans="1:7" x14ac:dyDescent="0.2">
      <c r="A992">
        <f>GOF!F$12/1000+A991</f>
        <v>15.856000000000012</v>
      </c>
      <c r="B992" t="e">
        <f t="shared" si="31"/>
        <v>#NUM!</v>
      </c>
      <c r="C992" t="e">
        <f>IF(A992&gt;=GOF!$F$11,B992,0)</f>
        <v>#NUM!</v>
      </c>
      <c r="D992" s="1" t="e">
        <f t="shared" si="30"/>
        <v>#NUM!</v>
      </c>
      <c r="E992" s="23" t="str">
        <f>IF(GOF!D992&gt;0,(GOF!C992-GOF!D992)^2/GOF!D992,"")</f>
        <v/>
      </c>
      <c r="F992" s="1"/>
      <c r="G992" s="1"/>
    </row>
    <row r="993" spans="1:7" x14ac:dyDescent="0.2">
      <c r="A993">
        <f>GOF!F$12/1000+A992</f>
        <v>15.872000000000012</v>
      </c>
      <c r="B993" t="e">
        <f t="shared" si="31"/>
        <v>#NUM!</v>
      </c>
      <c r="C993" t="e">
        <f>IF(A993&gt;=GOF!$F$11,B993,0)</f>
        <v>#NUM!</v>
      </c>
      <c r="D993" s="1" t="e">
        <f t="shared" si="30"/>
        <v>#NUM!</v>
      </c>
      <c r="E993" s="23" t="str">
        <f>IF(GOF!D993&gt;0,(GOF!C993-GOF!D993)^2/GOF!D993,"")</f>
        <v/>
      </c>
      <c r="F993" s="1"/>
      <c r="G993" s="1"/>
    </row>
    <row r="994" spans="1:7" x14ac:dyDescent="0.2">
      <c r="A994">
        <f>GOF!F$12/1000+A993</f>
        <v>15.888000000000012</v>
      </c>
      <c r="B994" t="e">
        <f t="shared" si="31"/>
        <v>#NUM!</v>
      </c>
      <c r="C994" t="e">
        <f>IF(A994&gt;=GOF!$F$11,B994,0)</f>
        <v>#NUM!</v>
      </c>
      <c r="D994" s="1" t="e">
        <f t="shared" si="30"/>
        <v>#NUM!</v>
      </c>
      <c r="E994" s="23" t="str">
        <f>IF(GOF!D994&gt;0,(GOF!C994-GOF!D994)^2/GOF!D994,"")</f>
        <v/>
      </c>
      <c r="F994" s="1"/>
      <c r="G994" s="1"/>
    </row>
    <row r="995" spans="1:7" x14ac:dyDescent="0.2">
      <c r="A995">
        <f>GOF!F$12/1000+A994</f>
        <v>15.904000000000012</v>
      </c>
      <c r="B995" t="e">
        <f t="shared" si="31"/>
        <v>#NUM!</v>
      </c>
      <c r="C995" t="e">
        <f>IF(A995&gt;=GOF!$F$11,B995,0)</f>
        <v>#NUM!</v>
      </c>
      <c r="D995" s="1" t="e">
        <f t="shared" si="30"/>
        <v>#NUM!</v>
      </c>
      <c r="E995" s="23" t="str">
        <f>IF(GOF!D995&gt;0,(GOF!C995-GOF!D995)^2/GOF!D995,"")</f>
        <v/>
      </c>
      <c r="F995" s="1"/>
      <c r="G995" s="1"/>
    </row>
    <row r="996" spans="1:7" x14ac:dyDescent="0.2">
      <c r="A996">
        <f>GOF!F$12/1000+A995</f>
        <v>15.920000000000012</v>
      </c>
      <c r="B996" t="e">
        <f t="shared" si="31"/>
        <v>#NUM!</v>
      </c>
      <c r="C996" t="e">
        <f>IF(A996&gt;=GOF!$F$11,B996,0)</f>
        <v>#NUM!</v>
      </c>
      <c r="D996" s="1" t="e">
        <f t="shared" si="30"/>
        <v>#NUM!</v>
      </c>
      <c r="E996" s="23" t="str">
        <f>IF(GOF!D996&gt;0,(GOF!C996-GOF!D996)^2/GOF!D996,"")</f>
        <v/>
      </c>
      <c r="F996" s="1"/>
      <c r="G996" s="1"/>
    </row>
    <row r="997" spans="1:7" x14ac:dyDescent="0.2">
      <c r="A997">
        <f>GOF!F$12/1000+A996</f>
        <v>15.936000000000012</v>
      </c>
      <c r="B997" t="e">
        <f t="shared" si="31"/>
        <v>#NUM!</v>
      </c>
      <c r="C997" t="e">
        <f>IF(A997&gt;=GOF!$F$11,B997,0)</f>
        <v>#NUM!</v>
      </c>
      <c r="D997" s="1" t="e">
        <f t="shared" si="30"/>
        <v>#NUM!</v>
      </c>
      <c r="E997" s="23" t="str">
        <f>IF(GOF!D997&gt;0,(GOF!C997-GOF!D997)^2/GOF!D997,"")</f>
        <v/>
      </c>
      <c r="F997" s="1"/>
      <c r="G997" s="1"/>
    </row>
    <row r="998" spans="1:7" x14ac:dyDescent="0.2">
      <c r="A998">
        <f>GOF!F$12/1000+A997</f>
        <v>15.952000000000012</v>
      </c>
      <c r="B998" t="e">
        <f t="shared" si="31"/>
        <v>#NUM!</v>
      </c>
      <c r="C998" t="e">
        <f>IF(A998&gt;=GOF!$F$11,B998,0)</f>
        <v>#NUM!</v>
      </c>
      <c r="D998" s="1" t="e">
        <f t="shared" si="30"/>
        <v>#NUM!</v>
      </c>
      <c r="E998" s="23" t="str">
        <f>IF(GOF!D998&gt;0,(GOF!C998-GOF!D998)^2/GOF!D998,"")</f>
        <v/>
      </c>
      <c r="F998" s="1"/>
      <c r="G998" s="1"/>
    </row>
    <row r="999" spans="1:7" x14ac:dyDescent="0.2">
      <c r="A999">
        <f>GOF!F$12/1000+A998</f>
        <v>15.968000000000012</v>
      </c>
      <c r="B999" t="e">
        <f t="shared" si="31"/>
        <v>#NUM!</v>
      </c>
      <c r="C999" t="e">
        <f>IF(A999&gt;=GOF!$F$11,B999,0)</f>
        <v>#NUM!</v>
      </c>
      <c r="D999" s="1" t="e">
        <f t="shared" si="30"/>
        <v>#NUM!</v>
      </c>
      <c r="E999" s="23" t="str">
        <f>IF(GOF!D999&gt;0,(GOF!C999-GOF!D999)^2/GOF!D999,"")</f>
        <v/>
      </c>
      <c r="F999" s="1"/>
      <c r="G999" s="1"/>
    </row>
    <row r="1000" spans="1:7" x14ac:dyDescent="0.2">
      <c r="A1000">
        <f>GOF!F$12/1000+A999</f>
        <v>15.984000000000012</v>
      </c>
      <c r="B1000" t="e">
        <f t="shared" si="31"/>
        <v>#NUM!</v>
      </c>
      <c r="C1000" t="e">
        <f>IF(A1000&gt;=GOF!$F$11,B1000,0)</f>
        <v>#NUM!</v>
      </c>
      <c r="D1000" s="1" t="e">
        <f t="shared" si="30"/>
        <v>#NUM!</v>
      </c>
      <c r="E1000" s="23" t="str">
        <f>IF(GOF!D1000&gt;0,(GOF!C1000-GOF!D1000)^2/GOF!D1000,"")</f>
        <v/>
      </c>
      <c r="F1000" s="1"/>
      <c r="G1000" s="1"/>
    </row>
    <row r="1001" spans="1:7" x14ac:dyDescent="0.2">
      <c r="B1001" t="e">
        <f>MAX(B1:B1000)</f>
        <v>#NUM!</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Regneark</vt:lpstr>
      </vt:variant>
      <vt:variant>
        <vt:i4>10</vt:i4>
      </vt:variant>
    </vt:vector>
  </HeadingPairs>
  <TitlesOfParts>
    <vt:vector size="10" baseType="lpstr">
      <vt:lpstr>Data</vt:lpstr>
      <vt:lpstr>Ugrup</vt:lpstr>
      <vt:lpstr>Grup</vt:lpstr>
      <vt:lpstr>GOF</vt:lpstr>
      <vt:lpstr>Histogram-Fit</vt:lpstr>
      <vt:lpstr>Normal-plot</vt:lpstr>
      <vt:lpstr>Indstillinger</vt:lpstr>
      <vt:lpstr>Hjælp</vt:lpstr>
      <vt:lpstr>N1</vt:lpstr>
      <vt:lpstr>N2</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Lærer PC</dc:creator>
  <cp:lastModifiedBy>Johannes Kruse JKR</cp:lastModifiedBy>
  <cp:lastPrinted>2011-03-21T14:00:30Z</cp:lastPrinted>
  <dcterms:created xsi:type="dcterms:W3CDTF">2010-09-19T20:02:40Z</dcterms:created>
  <dcterms:modified xsi:type="dcterms:W3CDTF">2025-03-18T19:49:56Z</dcterms:modified>
</cp:coreProperties>
</file>