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lborghus365-my.sharepoint.com/personal/cl_aalborghus_dk/Documents/22.10.17 DOK AAL/OPGAVER/STATISTIK/"/>
    </mc:Choice>
  </mc:AlternateContent>
  <xr:revisionPtr revIDLastSave="0" documentId="8_{30CE1470-5339-4D24-9D6A-B2C4EFCA8796}" xr6:coauthVersionLast="47" xr6:coauthVersionMax="47" xr10:uidLastSave="{00000000-0000-0000-0000-000000000000}"/>
  <bookViews>
    <workbookView xWindow="-110" yWindow="-110" windowWidth="19420" windowHeight="10300" xr2:uid="{B55255F3-148E-4381-B96F-9663575421A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6" i="1" l="1"/>
  <c r="E4" i="1" l="1"/>
  <c r="H4" i="1" s="1"/>
  <c r="D5" i="1" s="1"/>
  <c r="D6" i="1" l="1"/>
  <c r="D7" i="1" s="1"/>
  <c r="H3" i="1"/>
  <c r="H6" i="1" l="1"/>
  <c r="C5" i="1" s="1"/>
  <c r="C6" i="1" s="1"/>
  <c r="C7" i="1" s="1"/>
  <c r="H5" i="1"/>
  <c r="J5" i="1" s="1"/>
  <c r="B5" i="1"/>
  <c r="B6" i="1" s="1"/>
  <c r="B7" i="1" s="1"/>
  <c r="E5" i="1" l="1"/>
  <c r="J4" i="1" s="1"/>
  <c r="E7" i="1" l="1"/>
  <c r="B9" i="1" s="1"/>
  <c r="B11" i="1" s="1"/>
  <c r="E6" i="1"/>
  <c r="B12" i="1" l="1"/>
  <c r="B14" i="1" s="1"/>
</calcChain>
</file>

<file path=xl/sharedStrings.xml><?xml version="1.0" encoding="utf-8"?>
<sst xmlns="http://schemas.openxmlformats.org/spreadsheetml/2006/main" count="20" uniqueCount="20">
  <si>
    <t>Type</t>
  </si>
  <si>
    <t>Sum</t>
  </si>
  <si>
    <t xml:space="preserve">Observerede </t>
  </si>
  <si>
    <t>Procentder under H0</t>
  </si>
  <si>
    <t>Forventede</t>
  </si>
  <si>
    <t>(Obs.-forv.)^2/forv.</t>
  </si>
  <si>
    <t>Chi-i-anden teststørrelsen</t>
  </si>
  <si>
    <t>Antal frihedsgrader</t>
  </si>
  <si>
    <t>p-værdi:</t>
  </si>
  <si>
    <t>p-værdi i procent</t>
  </si>
  <si>
    <t>p</t>
  </si>
  <si>
    <t>q</t>
  </si>
  <si>
    <t>2pq</t>
  </si>
  <si>
    <t>KONKLUSION</t>
  </si>
  <si>
    <t>Obligatoriske felter</t>
  </si>
  <si>
    <t>KONTROLRAPPORT</t>
  </si>
  <si>
    <t>Låste felter</t>
  </si>
  <si>
    <t>Heterozygot genotype</t>
  </si>
  <si>
    <t>Homozygot genotype (dominant)</t>
  </si>
  <si>
    <t>Homozygot genotype (reccesiv)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</si>
</sst>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9" fontId="0" fillId="0" borderId="0" xfId="1" applyFont="1"/>
    <xf numFmtId="0" fontId="2" fillId="0" borderId="0" xfId="0" applyFont="1"/>
    <xf numFmtId="0" fontId="2" fillId="2" borderId="0" xfId="0" applyFont="1" applyFill="1"/>
    <xf numFmtId="0" fontId="5" fillId="2" borderId="0" xfId="0" applyFont="1" applyFill="1"/>
    <xf numFmtId="0" fontId="4" fillId="0" borderId="0" xfId="0" applyFont="1"/>
    <xf numFmtId="0" fontId="3" fillId="0" borderId="0" xfId="0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307D0-3742-40A6-9C8A-45807BF74A60}">
  <dimension ref="A1:J17"/>
  <sheetViews>
    <sheetView tabSelected="1" zoomScale="97" zoomScaleNormal="115" workbookViewId="0">
      <selection activeCell="D5" sqref="D5"/>
    </sheetView>
  </sheetViews>
  <sheetFormatPr defaultRowHeight="14.5" x14ac:dyDescent="0.35"/>
  <cols>
    <col min="1" max="1" width="22.90625" customWidth="1"/>
    <col min="2" max="2" width="21.90625" customWidth="1"/>
    <col min="3" max="3" width="19.90625" customWidth="1"/>
    <col min="4" max="4" width="19.08984375" customWidth="1"/>
    <col min="10" max="10" width="17.90625" customWidth="1"/>
  </cols>
  <sheetData>
    <row r="1" spans="1:10" x14ac:dyDescent="0.35">
      <c r="B1" s="3" t="s">
        <v>14</v>
      </c>
      <c r="C1" s="4" t="s">
        <v>16</v>
      </c>
    </row>
    <row r="3" spans="1:10" x14ac:dyDescent="0.35">
      <c r="A3" t="s">
        <v>0</v>
      </c>
      <c r="B3" t="s">
        <v>18</v>
      </c>
      <c r="C3" t="s">
        <v>17</v>
      </c>
      <c r="D3" t="s">
        <v>19</v>
      </c>
      <c r="E3" t="s">
        <v>1</v>
      </c>
      <c r="G3" s="6" t="s">
        <v>10</v>
      </c>
      <c r="H3" s="4">
        <f>B4/E4+0.5*C4/E4</f>
        <v>0.69444444444444442</v>
      </c>
      <c r="J3" s="5" t="s">
        <v>15</v>
      </c>
    </row>
    <row r="4" spans="1:10" x14ac:dyDescent="0.35">
      <c r="A4" t="s">
        <v>2</v>
      </c>
      <c r="B4" s="3">
        <v>31</v>
      </c>
      <c r="C4" s="3">
        <v>13</v>
      </c>
      <c r="D4" s="3">
        <v>10</v>
      </c>
      <c r="E4" s="4">
        <f>SUM(B4:D4)</f>
        <v>54</v>
      </c>
      <c r="G4" s="6" t="s">
        <v>11</v>
      </c>
      <c r="H4" s="4">
        <f>D4/E4+0.5*C4/E4</f>
        <v>0.30555555555555552</v>
      </c>
      <c r="J4" s="4" t="str">
        <f>IF(E5=1,"Verificeret","Ugyldig")</f>
        <v>Verificeret</v>
      </c>
    </row>
    <row r="5" spans="1:10" x14ac:dyDescent="0.35">
      <c r="A5" t="s">
        <v>3</v>
      </c>
      <c r="B5" s="4">
        <f>H3^2</f>
        <v>0.48225308641975306</v>
      </c>
      <c r="C5" s="4">
        <f>H6</f>
        <v>0.42438271604938266</v>
      </c>
      <c r="D5" s="4">
        <f>H4^2</f>
        <v>9.3364197530864182E-2</v>
      </c>
      <c r="E5" s="4">
        <f>SUM(B5:D5)</f>
        <v>0.99999999999999989</v>
      </c>
      <c r="G5" s="6"/>
      <c r="H5" s="4">
        <f>SUM(H3:H4)</f>
        <v>1</v>
      </c>
      <c r="J5" s="4" t="str">
        <f>IF(H5=1,"Verificeret","Ugyldig")</f>
        <v>Verificeret</v>
      </c>
    </row>
    <row r="6" spans="1:10" x14ac:dyDescent="0.35">
      <c r="A6" t="s">
        <v>4</v>
      </c>
      <c r="B6" s="4">
        <f>B5*$E4</f>
        <v>26.041666666666664</v>
      </c>
      <c r="C6" s="4">
        <f t="shared" ref="C6:D6" si="0">C5*$E4</f>
        <v>22.916666666666664</v>
      </c>
      <c r="D6" s="4">
        <f t="shared" si="0"/>
        <v>5.0416666666666661</v>
      </c>
      <c r="E6" s="4">
        <f>SUM(B6:D6)</f>
        <v>53.999999999999993</v>
      </c>
      <c r="G6" s="6" t="s">
        <v>12</v>
      </c>
      <c r="H6" s="4">
        <f>2*H4*H3</f>
        <v>0.42438271604938266</v>
      </c>
      <c r="J6" s="2" t="str">
        <f>IF(B10=1,"","Vær opmærksom på antallet af frihedsgrader")</f>
        <v/>
      </c>
    </row>
    <row r="7" spans="1:10" x14ac:dyDescent="0.35">
      <c r="A7" t="s">
        <v>5</v>
      </c>
      <c r="B7" s="4">
        <f>(B4-B6)^2/B6</f>
        <v>0.94406666666666761</v>
      </c>
      <c r="C7" s="4">
        <f t="shared" ref="C7:D7" si="1">(C4-C6)^2/C6</f>
        <v>4.2912121212121193</v>
      </c>
      <c r="D7" s="4">
        <f t="shared" si="1"/>
        <v>4.8763774104683213</v>
      </c>
      <c r="E7" s="4">
        <f>SUM(B7:D7)</f>
        <v>10.111656198347109</v>
      </c>
    </row>
    <row r="9" spans="1:10" x14ac:dyDescent="0.35">
      <c r="A9" t="s">
        <v>6</v>
      </c>
      <c r="B9" s="4">
        <f>E7</f>
        <v>10.111656198347109</v>
      </c>
    </row>
    <row r="10" spans="1:10" x14ac:dyDescent="0.35">
      <c r="A10" t="s">
        <v>7</v>
      </c>
      <c r="B10" s="4">
        <v>1</v>
      </c>
    </row>
    <row r="11" spans="1:10" x14ac:dyDescent="0.35">
      <c r="A11" t="s">
        <v>8</v>
      </c>
      <c r="B11" s="4">
        <f>CHIDIST(B9,B10)</f>
        <v>1.4733450192928156E-3</v>
      </c>
    </row>
    <row r="12" spans="1:10" x14ac:dyDescent="0.35">
      <c r="A12" t="s">
        <v>9</v>
      </c>
      <c r="B12" s="4">
        <f>B11*100</f>
        <v>0.14733450192928157</v>
      </c>
    </row>
    <row r="14" spans="1:10" x14ac:dyDescent="0.35">
      <c r="A14" t="s">
        <v>13</v>
      </c>
      <c r="B14" s="4" t="str">
        <f>IF(B12&gt;5,"Nulhypotesen bekræftes med et konfidensinterval på 5%","Nulhypotesen forkastes med et konfidensinterval på 5%")</f>
        <v>Nulhypotesen forkastes med et konfidensinterval på 5%</v>
      </c>
      <c r="C14" s="4"/>
      <c r="D14" s="4"/>
    </row>
    <row r="17" spans="5:5" x14ac:dyDescent="0.35">
      <c r="E17" s="1"/>
    </row>
  </sheetData>
  <conditionalFormatting sqref="B14">
    <cfRule type="iconSet" priority="2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23g Sigurd Bundgaard Markussen</dc:creator>
  <cp:lastModifiedBy>Jørn M. Clausen</cp:lastModifiedBy>
  <dcterms:created xsi:type="dcterms:W3CDTF">2026-04-23T09:01:54Z</dcterms:created>
  <dcterms:modified xsi:type="dcterms:W3CDTF">2026-04-24T10:34:43Z</dcterms:modified>
</cp:coreProperties>
</file>