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kda\Documents\Next start up\"/>
    </mc:Choice>
  </mc:AlternateContent>
  <xr:revisionPtr revIDLastSave="0" documentId="8_{7E06B8F7-2411-4D20-9DCB-803789577BCF}" xr6:coauthVersionLast="36" xr6:coauthVersionMax="36" xr10:uidLastSave="{00000000-0000-0000-0000-000000000000}"/>
  <bookViews>
    <workbookView xWindow="0" yWindow="0" windowWidth="19370" windowHeight="9190" activeTab="2" xr2:uid="{00000000-000D-0000-FFFF-FFFF00000000}"/>
  </bookViews>
  <sheets>
    <sheet name="Etableringsbudget" sheetId="1" r:id="rId1"/>
    <sheet name="Likviditetsbudget" sheetId="2" r:id="rId2"/>
    <sheet name="Driftsbudget" sheetId="3" r:id="rId3"/>
    <sheet name="Produktkalkyl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4" l="1"/>
  <c r="B5" i="4" s="1"/>
  <c r="B8" i="4" s="1"/>
  <c r="C6" i="2"/>
  <c r="D6" i="2"/>
  <c r="E6" i="2"/>
  <c r="F6" i="2"/>
  <c r="G6" i="2"/>
  <c r="H6" i="2"/>
  <c r="I6" i="2"/>
  <c r="J6" i="2"/>
  <c r="K6" i="2"/>
  <c r="L6" i="2"/>
  <c r="M6" i="2"/>
  <c r="B6" i="2"/>
  <c r="B4" i="2"/>
  <c r="B14" i="1"/>
  <c r="B5" i="2" s="1"/>
  <c r="B7" i="1"/>
  <c r="B16" i="1" s="1"/>
  <c r="C26" i="3"/>
  <c r="C3" i="2" s="1"/>
  <c r="C8" i="2" s="1"/>
  <c r="I26" i="3"/>
  <c r="I3" i="2" s="1"/>
  <c r="I8" i="2" s="1"/>
  <c r="K26" i="3"/>
  <c r="K3" i="2" s="1"/>
  <c r="K8" i="2" s="1"/>
  <c r="C34" i="3"/>
  <c r="K34" i="3"/>
  <c r="C24" i="3"/>
  <c r="D24" i="3"/>
  <c r="E24" i="3"/>
  <c r="F24" i="3"/>
  <c r="G24" i="3"/>
  <c r="H24" i="3"/>
  <c r="I24" i="3"/>
  <c r="J24" i="3"/>
  <c r="K24" i="3"/>
  <c r="L24" i="3"/>
  <c r="M24" i="3"/>
  <c r="B24" i="3"/>
  <c r="O32" i="3"/>
  <c r="O29" i="3"/>
  <c r="O17" i="3"/>
  <c r="O18" i="3"/>
  <c r="O19" i="3"/>
  <c r="O20" i="3"/>
  <c r="O21" i="3"/>
  <c r="O22" i="3"/>
  <c r="O23" i="3"/>
  <c r="O16" i="3"/>
  <c r="O15" i="3"/>
  <c r="O14" i="3"/>
  <c r="O24" i="3" s="1"/>
  <c r="O11" i="3"/>
  <c r="O10" i="3"/>
  <c r="O9" i="3"/>
  <c r="O4" i="3"/>
  <c r="O5" i="3"/>
  <c r="O3" i="3"/>
  <c r="O6" i="3" s="1"/>
  <c r="C11" i="3"/>
  <c r="D11" i="3"/>
  <c r="E11" i="3"/>
  <c r="F11" i="3"/>
  <c r="G11" i="3"/>
  <c r="H11" i="3"/>
  <c r="H26" i="3" s="1"/>
  <c r="H3" i="2" s="1"/>
  <c r="H8" i="2" s="1"/>
  <c r="I11" i="3"/>
  <c r="J11" i="3"/>
  <c r="J34" i="3" s="1"/>
  <c r="K11" i="3"/>
  <c r="L11" i="3"/>
  <c r="M11" i="3"/>
  <c r="C6" i="3"/>
  <c r="D6" i="3"/>
  <c r="D34" i="3" s="1"/>
  <c r="E6" i="3"/>
  <c r="E34" i="3" s="1"/>
  <c r="F6" i="3"/>
  <c r="F34" i="3" s="1"/>
  <c r="G6" i="3"/>
  <c r="G34" i="3" s="1"/>
  <c r="H6" i="3"/>
  <c r="H34" i="3" s="1"/>
  <c r="I6" i="3"/>
  <c r="I34" i="3" s="1"/>
  <c r="J6" i="3"/>
  <c r="J26" i="3" s="1"/>
  <c r="J3" i="2" s="1"/>
  <c r="J8" i="2" s="1"/>
  <c r="K6" i="3"/>
  <c r="L6" i="3"/>
  <c r="L34" i="3" s="1"/>
  <c r="M6" i="3"/>
  <c r="M34" i="3" s="1"/>
  <c r="B11" i="3"/>
  <c r="B6" i="3"/>
  <c r="B26" i="3" s="1"/>
  <c r="B3" i="2" s="1"/>
  <c r="B8" i="2" s="1"/>
  <c r="O34" i="3" l="1"/>
  <c r="O26" i="3"/>
  <c r="B34" i="3"/>
  <c r="G26" i="3"/>
  <c r="G3" i="2" s="1"/>
  <c r="G8" i="2" s="1"/>
  <c r="F26" i="3"/>
  <c r="F3" i="2" s="1"/>
  <c r="F8" i="2" s="1"/>
  <c r="M26" i="3"/>
  <c r="M3" i="2" s="1"/>
  <c r="M8" i="2" s="1"/>
  <c r="E26" i="3"/>
  <c r="E3" i="2" s="1"/>
  <c r="E8" i="2" s="1"/>
  <c r="L26" i="3"/>
  <c r="L3" i="2" s="1"/>
  <c r="L8" i="2" s="1"/>
  <c r="D26" i="3"/>
  <c r="D3" i="2" s="1"/>
  <c r="D8" i="2" s="1"/>
</calcChain>
</file>

<file path=xl/sharedStrings.xml><?xml version="1.0" encoding="utf-8"?>
<sst xmlns="http://schemas.openxmlformats.org/spreadsheetml/2006/main" count="83" uniqueCount="67">
  <si>
    <t>Beløb i 1.000 kr. (ekskl. Moms)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</si>
  <si>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</si>
  <si>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</si>
  <si>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</si>
  <si>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</si>
  <si>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</si>
  <si>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</si>
  <si>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</si>
  <si>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</si>
  <si>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</si>
  <si>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</si>
  <si>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</si>
  <si>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</si>
  <si>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Omsætning</t>
  </si>
  <si>
    <t>xxx</t>
  </si>
  <si>
    <t>ccc</t>
  </si>
  <si>
    <t>sss</t>
  </si>
  <si>
    <t>Omsætning i alt</t>
  </si>
  <si>
    <t>Variable omkostninger</t>
  </si>
  <si>
    <t>Vareforbrug</t>
  </si>
  <si>
    <t>Andet</t>
  </si>
  <si>
    <t>Variable omk. I alt</t>
  </si>
  <si>
    <t>Faste omkostninger</t>
  </si>
  <si>
    <t>Løn xxx</t>
  </si>
  <si>
    <t>Løn yyy</t>
  </si>
  <si>
    <t>Løn zzz</t>
  </si>
  <si>
    <t>Husleje</t>
  </si>
  <si>
    <t>El, varme, vand</t>
  </si>
  <si>
    <t>Forsikringer</t>
  </si>
  <si>
    <t>småinventar, rådgivning, skiltning</t>
  </si>
  <si>
    <t>Bil (easing inkl. Brændstof)</t>
  </si>
  <si>
    <t>Markedsføring</t>
  </si>
  <si>
    <t>Andre omkostniger (Ej investeringer)</t>
  </si>
  <si>
    <t>Faste omkostninger i alt</t>
  </si>
  <si>
    <t>Afskrivninger</t>
  </si>
  <si>
    <t>Driftsmidler og inventar</t>
  </si>
  <si>
    <t>Resultat før Renter</t>
  </si>
  <si>
    <t>Renter</t>
  </si>
  <si>
    <t>År 1</t>
  </si>
  <si>
    <t>Nettooverskud</t>
  </si>
  <si>
    <t>Etableringsbudget (ekskl. Moms)</t>
  </si>
  <si>
    <t>Investeringer</t>
  </si>
  <si>
    <t>Indretning og istandsættelse af lokaler</t>
  </si>
  <si>
    <t>Udvikling af produkt (app)</t>
  </si>
  <si>
    <t>Dankortløsning mobil mm.</t>
  </si>
  <si>
    <t>Arbejdskapital</t>
  </si>
  <si>
    <t>Depositum</t>
  </si>
  <si>
    <t>Lager</t>
  </si>
  <si>
    <t>Bil (udbetaling)</t>
  </si>
  <si>
    <t>Beløb i 1.000 kr</t>
  </si>
  <si>
    <t>Udgifter i alt</t>
  </si>
  <si>
    <t>Likviditetsbudget</t>
  </si>
  <si>
    <t>Resultat før afskrivninger</t>
  </si>
  <si>
    <t>Investeringer i alt</t>
  </si>
  <si>
    <t>Arbejdskapital i alt</t>
  </si>
  <si>
    <t>Pengebinding i arbejdskapital</t>
  </si>
  <si>
    <t>Akkumuleret likviditets underskud</t>
  </si>
  <si>
    <t>Forbruger pris</t>
  </si>
  <si>
    <t>Forbruger pris eksl. Moms</t>
  </si>
  <si>
    <t>Produktkalkyle</t>
  </si>
  <si>
    <t>Fragt</t>
  </si>
  <si>
    <t>Variable omk.</t>
  </si>
  <si>
    <t>DB</t>
  </si>
  <si>
    <t>%</t>
  </si>
  <si>
    <t>KR</t>
  </si>
  <si>
    <t>Forhandleravance</t>
  </si>
  <si>
    <t>Forhandler pris pr. stk.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</si>
</sst>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3" xfId="0" applyFont="1" applyBorder="1"/>
    <xf numFmtId="0" fontId="0" fillId="0" borderId="0" xfId="0" applyBorder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5" fillId="0" borderId="0" xfId="0" applyFont="1"/>
    <xf numFmtId="0" fontId="4" fillId="0" borderId="0" xfId="0" applyFont="1" applyAlignment="1">
      <alignment vertical="top" wrapText="1"/>
    </xf>
    <xf numFmtId="0" fontId="2" fillId="0" borderId="3" xfId="0" applyFont="1" applyBorder="1"/>
    <xf numFmtId="0" fontId="4" fillId="0" borderId="0" xfId="0" applyFont="1" applyBorder="1"/>
    <xf numFmtId="0" fontId="4" fillId="0" borderId="3" xfId="0" applyFont="1" applyBorder="1"/>
    <xf numFmtId="0" fontId="4" fillId="2" borderId="0" xfId="0" applyFont="1" applyFill="1"/>
    <xf numFmtId="0" fontId="4" fillId="0" borderId="0" xfId="0" applyFont="1" applyAlignment="1">
      <alignment horizontal="right"/>
    </xf>
    <xf numFmtId="0" fontId="4" fillId="2" borderId="3" xfId="0" applyFont="1" applyFill="1" applyBorder="1"/>
    <xf numFmtId="0" fontId="2" fillId="2" borderId="3" xfId="0" applyFont="1" applyFill="1" applyBorder="1"/>
    <xf numFmtId="0" fontId="4" fillId="2" borderId="2" xfId="0" applyFont="1" applyFill="1" applyBorder="1"/>
    <xf numFmtId="0" fontId="4" fillId="3" borderId="0" xfId="0" applyFont="1" applyFill="1"/>
    <xf numFmtId="0" fontId="0" fillId="2" borderId="3" xfId="0" applyFill="1" applyBorder="1"/>
    <xf numFmtId="2" fontId="4" fillId="2" borderId="0" xfId="0" applyNumberFormat="1" applyFont="1" applyFill="1"/>
    <xf numFmtId="2" fontId="4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workbookViewId="0">
      <selection activeCell="B14" sqref="B14"/>
    </sheetView>
  </sheetViews>
  <sheetFormatPr defaultColWidth="8.90625" defaultRowHeight="15.5" x14ac:dyDescent="0.35"/>
  <cols>
    <col min="1" max="1" width="36.36328125" style="6" bestFit="1" customWidth="1"/>
    <col min="2" max="16384" width="8.90625" style="6"/>
  </cols>
  <sheetData>
    <row r="1" spans="1:2" s="9" customFormat="1" ht="18.5" x14ac:dyDescent="0.45">
      <c r="A1" s="3" t="s">
        <v>40</v>
      </c>
      <c r="B1" s="9" t="s">
        <v>49</v>
      </c>
    </row>
    <row r="3" spans="1:2" x14ac:dyDescent="0.35">
      <c r="A3" s="2" t="s">
        <v>41</v>
      </c>
    </row>
    <row r="4" spans="1:2" x14ac:dyDescent="0.35">
      <c r="A4" s="10" t="s">
        <v>42</v>
      </c>
      <c r="B4" s="6">
        <v>150</v>
      </c>
    </row>
    <row r="5" spans="1:2" x14ac:dyDescent="0.35">
      <c r="A5" s="6" t="s">
        <v>43</v>
      </c>
      <c r="B5" s="6">
        <v>300</v>
      </c>
    </row>
    <row r="6" spans="1:2" x14ac:dyDescent="0.35">
      <c r="A6" s="6" t="s">
        <v>44</v>
      </c>
      <c r="B6" s="6">
        <v>15</v>
      </c>
    </row>
    <row r="7" spans="1:2" ht="16" thickBot="1" x14ac:dyDescent="0.4">
      <c r="A7" s="13" t="s">
        <v>53</v>
      </c>
      <c r="B7" s="16">
        <f>SUM(B4:B6)</f>
        <v>465</v>
      </c>
    </row>
    <row r="8" spans="1:2" ht="16" thickTop="1" x14ac:dyDescent="0.35"/>
    <row r="10" spans="1:2" x14ac:dyDescent="0.35">
      <c r="A10" s="2" t="s">
        <v>45</v>
      </c>
    </row>
    <row r="11" spans="1:2" x14ac:dyDescent="0.35">
      <c r="A11" s="6" t="s">
        <v>46</v>
      </c>
      <c r="B11" s="6">
        <v>25</v>
      </c>
    </row>
    <row r="12" spans="1:2" x14ac:dyDescent="0.35">
      <c r="A12" s="6" t="s">
        <v>47</v>
      </c>
      <c r="B12" s="6">
        <v>100</v>
      </c>
    </row>
    <row r="13" spans="1:2" x14ac:dyDescent="0.35">
      <c r="A13" s="6" t="s">
        <v>48</v>
      </c>
      <c r="B13" s="6">
        <v>5</v>
      </c>
    </row>
    <row r="14" spans="1:2" ht="16" thickBot="1" x14ac:dyDescent="0.4">
      <c r="A14" s="13" t="s">
        <v>54</v>
      </c>
      <c r="B14" s="16">
        <f>SUM(B11:B13)</f>
        <v>130</v>
      </c>
    </row>
    <row r="15" spans="1:2" ht="16" thickTop="1" x14ac:dyDescent="0.35"/>
    <row r="16" spans="1:2" ht="16" thickBot="1" x14ac:dyDescent="0.4">
      <c r="A16" s="11" t="s">
        <v>50</v>
      </c>
      <c r="B16" s="17">
        <f>B7+B14</f>
        <v>595</v>
      </c>
    </row>
    <row r="17" ht="16" thickTop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"/>
  <sheetViews>
    <sheetView workbookViewId="0">
      <selection activeCell="A24" sqref="A24"/>
    </sheetView>
  </sheetViews>
  <sheetFormatPr defaultColWidth="8.90625" defaultRowHeight="15.5" x14ac:dyDescent="0.35"/>
  <cols>
    <col min="1" max="1" width="36.36328125" style="6" customWidth="1"/>
    <col min="2" max="16384" width="8.90625" style="6"/>
  </cols>
  <sheetData>
    <row r="1" spans="1:13" s="3" customFormat="1" ht="18.5" x14ac:dyDescent="0.45">
      <c r="A1" s="3" t="s">
        <v>51</v>
      </c>
      <c r="B1" s="3" t="s">
        <v>0</v>
      </c>
    </row>
    <row r="2" spans="1:13" x14ac:dyDescent="0.35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</row>
    <row r="3" spans="1:13" x14ac:dyDescent="0.35">
      <c r="A3" s="6" t="s">
        <v>52</v>
      </c>
      <c r="B3" s="14">
        <f>Driftsbudget!B26</f>
        <v>11.099999999999994</v>
      </c>
      <c r="C3" s="14">
        <f>Driftsbudget!C26</f>
        <v>23.599999999999994</v>
      </c>
      <c r="D3" s="14">
        <f>Driftsbudget!D26</f>
        <v>21.599999999999994</v>
      </c>
      <c r="E3" s="14">
        <f>Driftsbudget!E26</f>
        <v>13.599999999999994</v>
      </c>
      <c r="F3" s="14">
        <f>Driftsbudget!F26</f>
        <v>23.599999999999994</v>
      </c>
      <c r="G3" s="14">
        <f>Driftsbudget!G26</f>
        <v>21.599999999999994</v>
      </c>
      <c r="H3" s="14">
        <f>Driftsbudget!H26</f>
        <v>13.599999999999994</v>
      </c>
      <c r="I3" s="14">
        <f>Driftsbudget!I26</f>
        <v>23.599999999999994</v>
      </c>
      <c r="J3" s="14">
        <f>Driftsbudget!J26</f>
        <v>21.599999999999994</v>
      </c>
      <c r="K3" s="14">
        <f>Driftsbudget!K26</f>
        <v>13.599999999999994</v>
      </c>
      <c r="L3" s="14">
        <f>Driftsbudget!L26</f>
        <v>23.599999999999994</v>
      </c>
      <c r="M3" s="14">
        <f>Driftsbudget!M26</f>
        <v>21.599999999999994</v>
      </c>
    </row>
    <row r="4" spans="1:13" x14ac:dyDescent="0.35">
      <c r="A4" s="6" t="s">
        <v>41</v>
      </c>
      <c r="B4" s="14">
        <f>Etableringsbudget!B7</f>
        <v>465</v>
      </c>
      <c r="C4" s="14">
        <v>0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</row>
    <row r="5" spans="1:13" x14ac:dyDescent="0.35">
      <c r="A5" s="6" t="s">
        <v>55</v>
      </c>
      <c r="B5" s="14">
        <f>Etableringsbudget!B14</f>
        <v>130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</row>
    <row r="6" spans="1:13" x14ac:dyDescent="0.35">
      <c r="A6" s="6" t="s">
        <v>37</v>
      </c>
      <c r="B6" s="14">
        <f>Driftsbudget!B32</f>
        <v>10</v>
      </c>
      <c r="C6" s="14">
        <f>Driftsbudget!C32</f>
        <v>10</v>
      </c>
      <c r="D6" s="14">
        <f>Driftsbudget!D32</f>
        <v>10</v>
      </c>
      <c r="E6" s="14">
        <f>Driftsbudget!E32</f>
        <v>10</v>
      </c>
      <c r="F6" s="14">
        <f>Driftsbudget!F32</f>
        <v>10</v>
      </c>
      <c r="G6" s="14">
        <f>Driftsbudget!G32</f>
        <v>10</v>
      </c>
      <c r="H6" s="14">
        <f>Driftsbudget!H32</f>
        <v>10</v>
      </c>
      <c r="I6" s="14">
        <f>Driftsbudget!I32</f>
        <v>10</v>
      </c>
      <c r="J6" s="14">
        <f>Driftsbudget!J32</f>
        <v>10</v>
      </c>
      <c r="K6" s="14">
        <f>Driftsbudget!K32</f>
        <v>10</v>
      </c>
      <c r="L6" s="14">
        <f>Driftsbudget!L32</f>
        <v>10</v>
      </c>
      <c r="M6" s="14">
        <f>Driftsbudget!M32</f>
        <v>10</v>
      </c>
    </row>
    <row r="7" spans="1:13" x14ac:dyDescent="0.3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6" thickBot="1" x14ac:dyDescent="0.4">
      <c r="A8" s="11" t="s">
        <v>56</v>
      </c>
      <c r="B8" s="16">
        <f>B3-B4-B5-B6</f>
        <v>-593.9</v>
      </c>
      <c r="C8" s="16">
        <f t="shared" ref="C8:M8" si="0">C3-C4-C5-C6</f>
        <v>13.599999999999994</v>
      </c>
      <c r="D8" s="16">
        <f t="shared" si="0"/>
        <v>11.599999999999994</v>
      </c>
      <c r="E8" s="16">
        <f t="shared" si="0"/>
        <v>3.5999999999999943</v>
      </c>
      <c r="F8" s="16">
        <f t="shared" si="0"/>
        <v>13.599999999999994</v>
      </c>
      <c r="G8" s="16">
        <f t="shared" si="0"/>
        <v>11.599999999999994</v>
      </c>
      <c r="H8" s="16">
        <f t="shared" si="0"/>
        <v>3.5999999999999943</v>
      </c>
      <c r="I8" s="16">
        <f t="shared" si="0"/>
        <v>13.599999999999994</v>
      </c>
      <c r="J8" s="16">
        <f t="shared" si="0"/>
        <v>11.599999999999994</v>
      </c>
      <c r="K8" s="16">
        <f t="shared" si="0"/>
        <v>3.5999999999999943</v>
      </c>
      <c r="L8" s="16">
        <f t="shared" si="0"/>
        <v>13.599999999999994</v>
      </c>
      <c r="M8" s="16">
        <f t="shared" si="0"/>
        <v>11.599999999999994</v>
      </c>
    </row>
    <row r="9" spans="1:13" ht="16" thickTop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5"/>
  <sheetViews>
    <sheetView tabSelected="1" topLeftCell="A17" zoomScale="80" zoomScaleNormal="80" workbookViewId="0">
      <selection activeCell="C25" sqref="C25"/>
    </sheetView>
  </sheetViews>
  <sheetFormatPr defaultRowHeight="14.5" x14ac:dyDescent="0.35"/>
  <cols>
    <col min="1" max="1" width="34.453125" bestFit="1" customWidth="1"/>
  </cols>
  <sheetData>
    <row r="1" spans="1:15" s="3" customFormat="1" ht="27.65" customHeight="1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O1" s="3" t="s">
        <v>38</v>
      </c>
    </row>
    <row r="2" spans="1:15" ht="21.65" customHeight="1" x14ac:dyDescent="0.35">
      <c r="A2" s="2" t="s">
        <v>13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21.65" customHeight="1" x14ac:dyDescent="0.35">
      <c r="A3" s="6" t="s">
        <v>14</v>
      </c>
      <c r="B3" s="6">
        <v>20</v>
      </c>
      <c r="C3" s="6">
        <v>20</v>
      </c>
      <c r="D3" s="6">
        <v>20</v>
      </c>
      <c r="E3" s="6">
        <v>20</v>
      </c>
      <c r="F3" s="6">
        <v>20</v>
      </c>
      <c r="G3" s="6">
        <v>20</v>
      </c>
      <c r="H3" s="6">
        <v>20</v>
      </c>
      <c r="I3" s="6">
        <v>20</v>
      </c>
      <c r="J3" s="6">
        <v>20</v>
      </c>
      <c r="K3" s="6">
        <v>20</v>
      </c>
      <c r="L3" s="6">
        <v>20</v>
      </c>
      <c r="M3" s="6">
        <v>20</v>
      </c>
      <c r="N3" s="6"/>
      <c r="O3" s="6">
        <f>SUM(B3:N3)</f>
        <v>240</v>
      </c>
    </row>
    <row r="4" spans="1:15" ht="21.65" customHeight="1" x14ac:dyDescent="0.35">
      <c r="A4" s="6" t="s">
        <v>15</v>
      </c>
      <c r="B4" s="6">
        <v>20</v>
      </c>
      <c r="C4" s="6">
        <v>20</v>
      </c>
      <c r="D4" s="6">
        <v>20</v>
      </c>
      <c r="E4" s="6">
        <v>20</v>
      </c>
      <c r="F4" s="6">
        <v>20</v>
      </c>
      <c r="G4" s="6">
        <v>20</v>
      </c>
      <c r="H4" s="6">
        <v>20</v>
      </c>
      <c r="I4" s="6">
        <v>20</v>
      </c>
      <c r="J4" s="6">
        <v>20</v>
      </c>
      <c r="K4" s="6">
        <v>20</v>
      </c>
      <c r="L4" s="6">
        <v>20</v>
      </c>
      <c r="M4" s="6">
        <v>20</v>
      </c>
      <c r="N4" s="6"/>
      <c r="O4" s="6">
        <f t="shared" ref="O4:O5" si="0">SUM(B4:N4)</f>
        <v>240</v>
      </c>
    </row>
    <row r="5" spans="1:15" ht="21.65" customHeight="1" x14ac:dyDescent="0.35">
      <c r="A5" s="7" t="s">
        <v>16</v>
      </c>
      <c r="B5" s="6">
        <v>20</v>
      </c>
      <c r="C5" s="6">
        <v>20</v>
      </c>
      <c r="D5" s="6">
        <v>20</v>
      </c>
      <c r="E5" s="6">
        <v>20</v>
      </c>
      <c r="F5" s="6">
        <v>20</v>
      </c>
      <c r="G5" s="6">
        <v>20</v>
      </c>
      <c r="H5" s="6">
        <v>20</v>
      </c>
      <c r="I5" s="6">
        <v>20</v>
      </c>
      <c r="J5" s="6">
        <v>20</v>
      </c>
      <c r="K5" s="6">
        <v>20</v>
      </c>
      <c r="L5" s="6">
        <v>20</v>
      </c>
      <c r="M5" s="6">
        <v>20</v>
      </c>
      <c r="N5" s="6"/>
      <c r="O5" s="6">
        <f t="shared" si="0"/>
        <v>240</v>
      </c>
    </row>
    <row r="6" spans="1:15" ht="21.65" customHeight="1" x14ac:dyDescent="0.35">
      <c r="A6" s="7" t="s">
        <v>17</v>
      </c>
      <c r="B6" s="18">
        <f>SUM(B3:B5)</f>
        <v>60</v>
      </c>
      <c r="C6" s="18">
        <f t="shared" ref="C6:M6" si="1">SUM(C3:C5)</f>
        <v>60</v>
      </c>
      <c r="D6" s="18">
        <f t="shared" si="1"/>
        <v>60</v>
      </c>
      <c r="E6" s="18">
        <f t="shared" si="1"/>
        <v>60</v>
      </c>
      <c r="F6" s="18">
        <f t="shared" si="1"/>
        <v>60</v>
      </c>
      <c r="G6" s="18">
        <f t="shared" si="1"/>
        <v>60</v>
      </c>
      <c r="H6" s="18">
        <f t="shared" si="1"/>
        <v>60</v>
      </c>
      <c r="I6" s="18">
        <f t="shared" si="1"/>
        <v>60</v>
      </c>
      <c r="J6" s="18">
        <f t="shared" si="1"/>
        <v>60</v>
      </c>
      <c r="K6" s="18">
        <f t="shared" si="1"/>
        <v>60</v>
      </c>
      <c r="L6" s="18">
        <f t="shared" si="1"/>
        <v>60</v>
      </c>
      <c r="M6" s="18">
        <f t="shared" si="1"/>
        <v>60</v>
      </c>
      <c r="N6" s="6"/>
      <c r="O6" s="18">
        <f>SUM(O3:O5)</f>
        <v>720</v>
      </c>
    </row>
    <row r="7" spans="1:15" ht="21.6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21.65" customHeight="1" x14ac:dyDescent="0.35">
      <c r="A8" s="2" t="s">
        <v>18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21.65" customHeight="1" x14ac:dyDescent="0.35">
      <c r="A9" s="6" t="s">
        <v>19</v>
      </c>
      <c r="B9" s="6">
        <v>0.5</v>
      </c>
      <c r="C9" s="6">
        <v>0.5</v>
      </c>
      <c r="D9" s="6">
        <v>0.5</v>
      </c>
      <c r="E9" s="6">
        <v>0.5</v>
      </c>
      <c r="F9" s="6">
        <v>0.5</v>
      </c>
      <c r="G9" s="6">
        <v>0.5</v>
      </c>
      <c r="H9" s="6">
        <v>0.5</v>
      </c>
      <c r="I9" s="6">
        <v>0.5</v>
      </c>
      <c r="J9" s="6">
        <v>0.5</v>
      </c>
      <c r="K9" s="6">
        <v>0.5</v>
      </c>
      <c r="L9" s="6">
        <v>0.5</v>
      </c>
      <c r="M9" s="6">
        <v>0.5</v>
      </c>
      <c r="N9" s="6"/>
      <c r="O9" s="6">
        <f>SUM(B9:N9)</f>
        <v>6</v>
      </c>
    </row>
    <row r="10" spans="1:15" ht="21.65" customHeight="1" x14ac:dyDescent="0.35">
      <c r="A10" s="6" t="s">
        <v>20</v>
      </c>
      <c r="B10" s="6">
        <v>0.2</v>
      </c>
      <c r="C10" s="6">
        <v>0.2</v>
      </c>
      <c r="D10" s="6">
        <v>0.2</v>
      </c>
      <c r="E10" s="6">
        <v>0.2</v>
      </c>
      <c r="F10" s="6">
        <v>0.2</v>
      </c>
      <c r="G10" s="6">
        <v>0.2</v>
      </c>
      <c r="H10" s="6">
        <v>0.2</v>
      </c>
      <c r="I10" s="6">
        <v>0.2</v>
      </c>
      <c r="J10" s="6">
        <v>0.2</v>
      </c>
      <c r="K10" s="6">
        <v>0.2</v>
      </c>
      <c r="L10" s="6">
        <v>0.2</v>
      </c>
      <c r="M10" s="6">
        <v>0.2</v>
      </c>
      <c r="N10" s="6"/>
      <c r="O10" s="6">
        <f>SUM(B10:N10)</f>
        <v>2.4</v>
      </c>
    </row>
    <row r="11" spans="1:15" ht="21.65" customHeight="1" x14ac:dyDescent="0.35">
      <c r="A11" s="8" t="s">
        <v>21</v>
      </c>
      <c r="B11" s="18">
        <f>SUM(B9:B10)</f>
        <v>0.7</v>
      </c>
      <c r="C11" s="18">
        <f t="shared" ref="C11:M11" si="2">SUM(C9:C10)</f>
        <v>0.7</v>
      </c>
      <c r="D11" s="18">
        <f t="shared" si="2"/>
        <v>0.7</v>
      </c>
      <c r="E11" s="18">
        <f t="shared" si="2"/>
        <v>0.7</v>
      </c>
      <c r="F11" s="18">
        <f t="shared" si="2"/>
        <v>0.7</v>
      </c>
      <c r="G11" s="18">
        <f t="shared" si="2"/>
        <v>0.7</v>
      </c>
      <c r="H11" s="18">
        <f t="shared" si="2"/>
        <v>0.7</v>
      </c>
      <c r="I11" s="18">
        <f t="shared" si="2"/>
        <v>0.7</v>
      </c>
      <c r="J11" s="18">
        <f t="shared" si="2"/>
        <v>0.7</v>
      </c>
      <c r="K11" s="18">
        <f t="shared" si="2"/>
        <v>0.7</v>
      </c>
      <c r="L11" s="18">
        <f t="shared" si="2"/>
        <v>0.7</v>
      </c>
      <c r="M11" s="18">
        <f t="shared" si="2"/>
        <v>0.7</v>
      </c>
      <c r="N11" s="6"/>
      <c r="O11" s="18">
        <f>SUM(O9:O10)</f>
        <v>8.4</v>
      </c>
    </row>
    <row r="12" spans="1:15" ht="21.65" customHeight="1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21.65" customHeight="1" x14ac:dyDescent="0.35">
      <c r="A13" s="2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21.65" customHeight="1" x14ac:dyDescent="0.35">
      <c r="A14" s="6" t="s">
        <v>23</v>
      </c>
      <c r="B14" s="6">
        <v>10</v>
      </c>
      <c r="C14" s="6">
        <v>10</v>
      </c>
      <c r="D14" s="6">
        <v>10</v>
      </c>
      <c r="E14" s="6">
        <v>10</v>
      </c>
      <c r="F14" s="6">
        <v>10</v>
      </c>
      <c r="G14" s="6">
        <v>10</v>
      </c>
      <c r="H14" s="6">
        <v>10</v>
      </c>
      <c r="I14" s="6">
        <v>10</v>
      </c>
      <c r="J14" s="6">
        <v>10</v>
      </c>
      <c r="K14" s="6">
        <v>10</v>
      </c>
      <c r="L14" s="6">
        <v>10</v>
      </c>
      <c r="M14" s="6">
        <v>10</v>
      </c>
      <c r="N14" s="6"/>
      <c r="O14" s="6">
        <f>SUM(B14:N14)</f>
        <v>120</v>
      </c>
    </row>
    <row r="15" spans="1:15" ht="21.65" customHeight="1" x14ac:dyDescent="0.35">
      <c r="A15" s="6" t="s">
        <v>24</v>
      </c>
      <c r="B15" s="6">
        <v>10</v>
      </c>
      <c r="C15" s="6">
        <v>10</v>
      </c>
      <c r="D15" s="6">
        <v>10</v>
      </c>
      <c r="E15" s="6">
        <v>10</v>
      </c>
      <c r="F15" s="6">
        <v>10</v>
      </c>
      <c r="G15" s="6">
        <v>10</v>
      </c>
      <c r="H15" s="6">
        <v>10</v>
      </c>
      <c r="I15" s="6">
        <v>10</v>
      </c>
      <c r="J15" s="6">
        <v>10</v>
      </c>
      <c r="K15" s="6">
        <v>10</v>
      </c>
      <c r="L15" s="6">
        <v>10</v>
      </c>
      <c r="M15" s="6">
        <v>10</v>
      </c>
      <c r="N15" s="6"/>
      <c r="O15" s="6">
        <f>SUM(B15:N15)</f>
        <v>120</v>
      </c>
    </row>
    <row r="16" spans="1:15" ht="21.65" customHeight="1" x14ac:dyDescent="0.35">
      <c r="A16" s="6" t="s">
        <v>25</v>
      </c>
      <c r="B16" s="6">
        <v>10</v>
      </c>
      <c r="C16" s="6">
        <v>10</v>
      </c>
      <c r="D16" s="6">
        <v>10</v>
      </c>
      <c r="E16" s="6">
        <v>10</v>
      </c>
      <c r="F16" s="6">
        <v>10</v>
      </c>
      <c r="G16" s="6">
        <v>10</v>
      </c>
      <c r="H16" s="6">
        <v>10</v>
      </c>
      <c r="I16" s="6">
        <v>10</v>
      </c>
      <c r="J16" s="6">
        <v>10</v>
      </c>
      <c r="K16" s="6">
        <v>10</v>
      </c>
      <c r="L16" s="6">
        <v>10</v>
      </c>
      <c r="M16" s="6">
        <v>10</v>
      </c>
      <c r="N16" s="6"/>
      <c r="O16" s="6">
        <f>SUM(B16:N16)</f>
        <v>120</v>
      </c>
    </row>
    <row r="17" spans="1:15" ht="21.65" customHeight="1" x14ac:dyDescent="0.35">
      <c r="A17" s="6" t="s">
        <v>26</v>
      </c>
      <c r="B17" s="6">
        <v>0</v>
      </c>
      <c r="C17" s="6">
        <v>0</v>
      </c>
      <c r="D17" s="6">
        <v>1.5</v>
      </c>
      <c r="E17" s="6">
        <v>0</v>
      </c>
      <c r="F17" s="6">
        <v>0</v>
      </c>
      <c r="G17" s="6">
        <v>1.5</v>
      </c>
      <c r="H17" s="6">
        <v>0</v>
      </c>
      <c r="I17" s="6">
        <v>0</v>
      </c>
      <c r="J17" s="6">
        <v>1.5</v>
      </c>
      <c r="K17" s="6">
        <v>0</v>
      </c>
      <c r="L17" s="6">
        <v>0</v>
      </c>
      <c r="M17" s="6">
        <v>1.5</v>
      </c>
      <c r="N17" s="6"/>
      <c r="O17" s="6">
        <f t="shared" ref="O17:O23" si="3">SUM(B17:N17)</f>
        <v>6</v>
      </c>
    </row>
    <row r="18" spans="1:15" ht="21.65" customHeight="1" x14ac:dyDescent="0.35">
      <c r="A18" s="6" t="s">
        <v>27</v>
      </c>
      <c r="B18" s="6">
        <v>0</v>
      </c>
      <c r="C18" s="6">
        <v>0</v>
      </c>
      <c r="D18" s="6">
        <v>0.5</v>
      </c>
      <c r="E18" s="6">
        <v>0</v>
      </c>
      <c r="F18" s="6">
        <v>0</v>
      </c>
      <c r="G18" s="6">
        <v>0.5</v>
      </c>
      <c r="H18" s="6">
        <v>0</v>
      </c>
      <c r="I18" s="6">
        <v>0</v>
      </c>
      <c r="J18" s="6">
        <v>0.5</v>
      </c>
      <c r="K18" s="6">
        <v>0</v>
      </c>
      <c r="L18" s="6">
        <v>0</v>
      </c>
      <c r="M18" s="6">
        <v>0.5</v>
      </c>
      <c r="N18" s="6"/>
      <c r="O18" s="6">
        <f t="shared" si="3"/>
        <v>2</v>
      </c>
    </row>
    <row r="19" spans="1:15" ht="21.65" customHeight="1" x14ac:dyDescent="0.35">
      <c r="A19" s="6" t="s">
        <v>28</v>
      </c>
      <c r="B19" s="6">
        <v>2.5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/>
      <c r="O19" s="6">
        <f t="shared" si="3"/>
        <v>2.5</v>
      </c>
    </row>
    <row r="20" spans="1:15" ht="21.65" customHeight="1" x14ac:dyDescent="0.35">
      <c r="A20" s="6" t="s">
        <v>29</v>
      </c>
      <c r="B20" s="6">
        <v>0.5</v>
      </c>
      <c r="C20" s="6">
        <v>0.5</v>
      </c>
      <c r="D20" s="6">
        <v>0.5</v>
      </c>
      <c r="E20" s="6">
        <v>0.5</v>
      </c>
      <c r="F20" s="6">
        <v>0.5</v>
      </c>
      <c r="G20" s="6">
        <v>0.5</v>
      </c>
      <c r="H20" s="6">
        <v>0.5</v>
      </c>
      <c r="I20" s="6">
        <v>0.5</v>
      </c>
      <c r="J20" s="6">
        <v>0.5</v>
      </c>
      <c r="K20" s="6">
        <v>0.5</v>
      </c>
      <c r="L20" s="6">
        <v>0.5</v>
      </c>
      <c r="M20" s="6">
        <v>0.5</v>
      </c>
      <c r="N20" s="6"/>
      <c r="O20" s="6">
        <f t="shared" si="3"/>
        <v>6</v>
      </c>
    </row>
    <row r="21" spans="1:15" ht="21.65" customHeight="1" x14ac:dyDescent="0.35">
      <c r="A21" s="6" t="s">
        <v>30</v>
      </c>
      <c r="B21" s="6">
        <v>5</v>
      </c>
      <c r="C21" s="6">
        <v>5</v>
      </c>
      <c r="D21" s="6">
        <v>5</v>
      </c>
      <c r="E21" s="6">
        <v>5</v>
      </c>
      <c r="F21" s="6">
        <v>5</v>
      </c>
      <c r="G21" s="6">
        <v>5</v>
      </c>
      <c r="H21" s="6">
        <v>5</v>
      </c>
      <c r="I21" s="6">
        <v>5</v>
      </c>
      <c r="J21" s="6">
        <v>5</v>
      </c>
      <c r="K21" s="6">
        <v>5</v>
      </c>
      <c r="L21" s="6">
        <v>5</v>
      </c>
      <c r="M21" s="6">
        <v>5</v>
      </c>
      <c r="N21" s="6"/>
      <c r="O21" s="6">
        <f t="shared" si="3"/>
        <v>60</v>
      </c>
    </row>
    <row r="22" spans="1:15" ht="21.65" customHeight="1" x14ac:dyDescent="0.35">
      <c r="A22" s="6" t="s">
        <v>31</v>
      </c>
      <c r="B22" s="6">
        <v>10</v>
      </c>
      <c r="C22" s="6">
        <v>0</v>
      </c>
      <c r="D22" s="6">
        <v>0</v>
      </c>
      <c r="E22" s="6">
        <v>10</v>
      </c>
      <c r="F22" s="6">
        <v>0</v>
      </c>
      <c r="G22" s="6">
        <v>0</v>
      </c>
      <c r="H22" s="6">
        <v>10</v>
      </c>
      <c r="I22" s="6">
        <v>0</v>
      </c>
      <c r="J22" s="6">
        <v>0</v>
      </c>
      <c r="K22" s="6">
        <v>10</v>
      </c>
      <c r="L22" s="6">
        <v>0</v>
      </c>
      <c r="M22" s="6">
        <v>0</v>
      </c>
      <c r="N22" s="6"/>
      <c r="O22" s="6">
        <f t="shared" si="3"/>
        <v>40</v>
      </c>
    </row>
    <row r="23" spans="1:15" ht="21.65" customHeight="1" x14ac:dyDescent="0.35">
      <c r="A23" s="6" t="s">
        <v>32</v>
      </c>
      <c r="B23" s="6">
        <v>0.2</v>
      </c>
      <c r="C23" s="6">
        <v>0.2</v>
      </c>
      <c r="D23" s="6">
        <v>0.2</v>
      </c>
      <c r="E23" s="6">
        <v>0.2</v>
      </c>
      <c r="F23" s="6">
        <v>0.2</v>
      </c>
      <c r="G23" s="6">
        <v>0.2</v>
      </c>
      <c r="H23" s="6">
        <v>0.2</v>
      </c>
      <c r="I23" s="6">
        <v>0.2</v>
      </c>
      <c r="J23" s="6">
        <v>0.2</v>
      </c>
      <c r="K23" s="6">
        <v>0.2</v>
      </c>
      <c r="L23" s="6">
        <v>0.2</v>
      </c>
      <c r="M23" s="6">
        <v>0.2</v>
      </c>
      <c r="N23" s="6"/>
      <c r="O23" s="6">
        <f t="shared" si="3"/>
        <v>2.4</v>
      </c>
    </row>
    <row r="24" spans="1:15" ht="21.65" customHeight="1" x14ac:dyDescent="0.35">
      <c r="A24" s="8" t="s">
        <v>33</v>
      </c>
      <c r="B24" s="18">
        <f>SUM(B14:B23)</f>
        <v>48.2</v>
      </c>
      <c r="C24" s="18">
        <f t="shared" ref="C24:M24" si="4">SUM(C14:C23)</f>
        <v>35.700000000000003</v>
      </c>
      <c r="D24" s="18">
        <f t="shared" si="4"/>
        <v>37.700000000000003</v>
      </c>
      <c r="E24" s="18">
        <f t="shared" si="4"/>
        <v>45.7</v>
      </c>
      <c r="F24" s="18">
        <f t="shared" si="4"/>
        <v>35.700000000000003</v>
      </c>
      <c r="G24" s="18">
        <f t="shared" si="4"/>
        <v>37.700000000000003</v>
      </c>
      <c r="H24" s="18">
        <f t="shared" si="4"/>
        <v>45.7</v>
      </c>
      <c r="I24" s="18">
        <f t="shared" si="4"/>
        <v>35.700000000000003</v>
      </c>
      <c r="J24" s="18">
        <f t="shared" si="4"/>
        <v>37.700000000000003</v>
      </c>
      <c r="K24" s="18">
        <f t="shared" si="4"/>
        <v>45.7</v>
      </c>
      <c r="L24" s="18">
        <f t="shared" si="4"/>
        <v>35.700000000000003</v>
      </c>
      <c r="M24" s="18">
        <f t="shared" si="4"/>
        <v>37.700000000000003</v>
      </c>
      <c r="N24" s="19"/>
      <c r="O24" s="18">
        <f>SUM(O14:O23)</f>
        <v>478.9</v>
      </c>
    </row>
    <row r="25" spans="1:15" ht="21.65" customHeight="1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6"/>
      <c r="O25" s="12"/>
    </row>
    <row r="26" spans="1:15" s="1" customFormat="1" ht="21.65" customHeight="1" thickBot="1" x14ac:dyDescent="0.4">
      <c r="A26" s="2" t="s">
        <v>52</v>
      </c>
      <c r="B26" s="17">
        <f>B6-B11-B24</f>
        <v>11.099999999999994</v>
      </c>
      <c r="C26" s="17">
        <f t="shared" ref="C26:O26" si="5">C6-C11-C24</f>
        <v>23.599999999999994</v>
      </c>
      <c r="D26" s="17">
        <f t="shared" si="5"/>
        <v>21.599999999999994</v>
      </c>
      <c r="E26" s="17">
        <f t="shared" si="5"/>
        <v>13.599999999999994</v>
      </c>
      <c r="F26" s="17">
        <f t="shared" si="5"/>
        <v>23.599999999999994</v>
      </c>
      <c r="G26" s="17">
        <f t="shared" si="5"/>
        <v>21.599999999999994</v>
      </c>
      <c r="H26" s="17">
        <f t="shared" si="5"/>
        <v>13.599999999999994</v>
      </c>
      <c r="I26" s="17">
        <f t="shared" si="5"/>
        <v>23.599999999999994</v>
      </c>
      <c r="J26" s="17">
        <f t="shared" si="5"/>
        <v>21.599999999999994</v>
      </c>
      <c r="K26" s="17">
        <f t="shared" si="5"/>
        <v>13.599999999999994</v>
      </c>
      <c r="L26" s="17">
        <f t="shared" si="5"/>
        <v>23.599999999999994</v>
      </c>
      <c r="M26" s="17">
        <f t="shared" si="5"/>
        <v>21.599999999999994</v>
      </c>
      <c r="N26" s="2"/>
      <c r="O26" s="17">
        <f t="shared" si="5"/>
        <v>232.70000000000005</v>
      </c>
    </row>
    <row r="27" spans="1:15" ht="21.65" customHeight="1" thickTop="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21.65" customHeight="1" x14ac:dyDescent="0.35">
      <c r="A28" s="2" t="s">
        <v>34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ht="21.65" customHeight="1" x14ac:dyDescent="0.35">
      <c r="A29" s="6" t="s">
        <v>35</v>
      </c>
      <c r="B29" s="6">
        <v>5</v>
      </c>
      <c r="C29" s="6">
        <v>5</v>
      </c>
      <c r="D29" s="6">
        <v>5</v>
      </c>
      <c r="E29" s="6">
        <v>5</v>
      </c>
      <c r="F29" s="6">
        <v>5</v>
      </c>
      <c r="G29" s="6">
        <v>5</v>
      </c>
      <c r="H29" s="6">
        <v>5</v>
      </c>
      <c r="I29" s="6">
        <v>5</v>
      </c>
      <c r="J29" s="6">
        <v>5</v>
      </c>
      <c r="K29" s="6">
        <v>5</v>
      </c>
      <c r="L29" s="6">
        <v>5</v>
      </c>
      <c r="M29" s="6">
        <v>5</v>
      </c>
      <c r="N29" s="6"/>
      <c r="O29" s="6">
        <f>SUM(B29:N29)</f>
        <v>60</v>
      </c>
    </row>
    <row r="30" spans="1:15" ht="21.65" customHeight="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ht="21.65" customHeight="1" x14ac:dyDescent="0.35">
      <c r="A31" s="2" t="s">
        <v>36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ht="21.65" customHeight="1" x14ac:dyDescent="0.35">
      <c r="A32" s="6" t="s">
        <v>37</v>
      </c>
      <c r="B32" s="6">
        <v>10</v>
      </c>
      <c r="C32" s="6">
        <v>10</v>
      </c>
      <c r="D32" s="6">
        <v>10</v>
      </c>
      <c r="E32" s="6">
        <v>10</v>
      </c>
      <c r="F32" s="6">
        <v>10</v>
      </c>
      <c r="G32" s="6">
        <v>10</v>
      </c>
      <c r="H32" s="6">
        <v>10</v>
      </c>
      <c r="I32" s="6">
        <v>10</v>
      </c>
      <c r="J32" s="6">
        <v>10</v>
      </c>
      <c r="K32" s="6">
        <v>10</v>
      </c>
      <c r="L32" s="6">
        <v>10</v>
      </c>
      <c r="M32" s="6">
        <v>10</v>
      </c>
      <c r="N32" s="6"/>
      <c r="O32" s="6">
        <f>SUM(B32:N32)</f>
        <v>120</v>
      </c>
    </row>
    <row r="33" spans="1:15" ht="21.65" customHeight="1" x14ac:dyDescent="0.35"/>
    <row r="34" spans="1:15" ht="21.65" customHeight="1" thickBot="1" x14ac:dyDescent="0.4">
      <c r="A34" s="4" t="s">
        <v>39</v>
      </c>
      <c r="B34" s="20">
        <f>B6-B11-B24-B29-B32</f>
        <v>-3.9000000000000057</v>
      </c>
      <c r="C34" s="20">
        <f t="shared" ref="C34:M34" si="6">C6-C11-C24-C29-C32</f>
        <v>8.5999999999999943</v>
      </c>
      <c r="D34" s="20">
        <f t="shared" si="6"/>
        <v>6.5999999999999943</v>
      </c>
      <c r="E34" s="20">
        <f t="shared" si="6"/>
        <v>-1.4000000000000057</v>
      </c>
      <c r="F34" s="20">
        <f t="shared" si="6"/>
        <v>8.5999999999999943</v>
      </c>
      <c r="G34" s="20">
        <f t="shared" si="6"/>
        <v>6.5999999999999943</v>
      </c>
      <c r="H34" s="20">
        <f t="shared" si="6"/>
        <v>-1.4000000000000057</v>
      </c>
      <c r="I34" s="20">
        <f t="shared" si="6"/>
        <v>8.5999999999999943</v>
      </c>
      <c r="J34" s="20">
        <f t="shared" si="6"/>
        <v>6.5999999999999943</v>
      </c>
      <c r="K34" s="20">
        <f t="shared" si="6"/>
        <v>-1.4000000000000057</v>
      </c>
      <c r="L34" s="20">
        <f t="shared" si="6"/>
        <v>8.5999999999999943</v>
      </c>
      <c r="M34" s="20">
        <f t="shared" si="6"/>
        <v>6.5999999999999943</v>
      </c>
      <c r="N34" s="5"/>
      <c r="O34" s="20">
        <f>O6-O11-O24-O29-O32</f>
        <v>52.700000000000045</v>
      </c>
    </row>
    <row r="35" spans="1:15" ht="15" thickTop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"/>
  <sheetViews>
    <sheetView workbookViewId="0">
      <selection activeCell="C12" sqref="C12"/>
    </sheetView>
  </sheetViews>
  <sheetFormatPr defaultColWidth="8.90625" defaultRowHeight="15.5" x14ac:dyDescent="0.35"/>
  <cols>
    <col min="1" max="1" width="28.08984375" style="6" bestFit="1" customWidth="1"/>
    <col min="2" max="4" width="8.90625" style="6"/>
    <col min="5" max="5" width="21.81640625" style="6" bestFit="1" customWidth="1"/>
    <col min="6" max="16384" width="8.90625" style="6"/>
  </cols>
  <sheetData>
    <row r="1" spans="1:6" s="3" customFormat="1" ht="18.5" x14ac:dyDescent="0.45">
      <c r="A1" s="3" t="s">
        <v>59</v>
      </c>
    </row>
    <row r="2" spans="1:6" x14ac:dyDescent="0.35">
      <c r="B2" s="15" t="s">
        <v>64</v>
      </c>
    </row>
    <row r="3" spans="1:6" ht="27" customHeight="1" x14ac:dyDescent="0.35">
      <c r="A3" s="6" t="s">
        <v>57</v>
      </c>
      <c r="B3" s="6">
        <v>200</v>
      </c>
    </row>
    <row r="4" spans="1:6" ht="27" customHeight="1" x14ac:dyDescent="0.35">
      <c r="A4" s="6" t="s">
        <v>58</v>
      </c>
      <c r="B4" s="14">
        <f>B3*0.8</f>
        <v>160</v>
      </c>
      <c r="F4" s="15" t="s">
        <v>63</v>
      </c>
    </row>
    <row r="5" spans="1:6" ht="27" customHeight="1" x14ac:dyDescent="0.35">
      <c r="A5" s="6" t="s">
        <v>66</v>
      </c>
      <c r="B5" s="21">
        <f>B4*100/(100+F5)</f>
        <v>114.28571428571429</v>
      </c>
      <c r="E5" s="14" t="s">
        <v>65</v>
      </c>
      <c r="F5" s="6">
        <v>40</v>
      </c>
    </row>
    <row r="6" spans="1:6" ht="27" customHeight="1" x14ac:dyDescent="0.35">
      <c r="A6" s="6" t="s">
        <v>60</v>
      </c>
      <c r="B6" s="6">
        <v>2</v>
      </c>
    </row>
    <row r="7" spans="1:6" ht="27" customHeight="1" x14ac:dyDescent="0.35">
      <c r="A7" s="6" t="s">
        <v>61</v>
      </c>
      <c r="B7" s="6">
        <v>30</v>
      </c>
    </row>
    <row r="8" spans="1:6" ht="27" customHeight="1" thickBot="1" x14ac:dyDescent="0.4">
      <c r="A8" s="13" t="s">
        <v>62</v>
      </c>
      <c r="B8" s="22">
        <f>B5-B6-B7</f>
        <v>82.285714285714292</v>
      </c>
    </row>
    <row r="9" spans="1:6" ht="16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Etableringsbudget</vt:lpstr>
      <vt:lpstr>Likviditetsbudget</vt:lpstr>
      <vt:lpstr>Driftsbudget</vt:lpstr>
      <vt:lpstr>Produktkalkyle</vt:lpstr>
    </vt:vector>
  </TitlesOfParts>
  <Company>Køge Handelsskole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KHS</dc:creator>
  <cp:lastModifiedBy>Kim Damkjær</cp:lastModifiedBy>
  <dcterms:created xsi:type="dcterms:W3CDTF">2018-01-25T09:13:21Z</dcterms:created>
  <dcterms:modified xsi:type="dcterms:W3CDTF">2024-10-30T09:05:28Z</dcterms:modified>
</cp:coreProperties>
</file>